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3"/>
  </bookViews>
  <sheets>
    <sheet name="АДМ" sheetId="1" r:id="rId1"/>
    <sheet name="РАП 2" sheetId="2" r:id="rId2"/>
    <sheet name="крыша" sheetId="3" r:id="rId3"/>
    <sheet name="РАП1" sheetId="4" r:id="rId4"/>
  </sheets>
  <definedNames/>
  <calcPr fullCalcOnLoad="1"/>
</workbook>
</file>

<file path=xl/sharedStrings.xml><?xml version="1.0" encoding="utf-8"?>
<sst xmlns="http://schemas.openxmlformats.org/spreadsheetml/2006/main" count="354" uniqueCount="109">
  <si>
    <t xml:space="preserve"> Адресный перечень многоквартирных домов</t>
  </si>
  <si>
    <t>№ п/п</t>
  </si>
  <si>
    <t>Адрес многоквартирного дома (улица,  дом, корп., литера)</t>
  </si>
  <si>
    <t>Год</t>
  </si>
  <si>
    <t xml:space="preserve">Материал стен (каменный/кирпичный, панельный, блочный, смешанный, деревянный, проч.) </t>
  </si>
  <si>
    <t>Количество этажей</t>
  </si>
  <si>
    <t>Количество подъездов</t>
  </si>
  <si>
    <t xml:space="preserve">общая площадь  МКД, всего </t>
  </si>
  <si>
    <t>Площадь помещений МКД:</t>
  </si>
  <si>
    <t>Количество жителей, зарегистрированных в МКД 
на дату утверждения программы</t>
  </si>
  <si>
    <t xml:space="preserve">Планируемый перечень работ по капитальному 
ремонту </t>
  </si>
  <si>
    <t>Стоимость капитального ремонта</t>
  </si>
  <si>
    <t xml:space="preserve">Удельная стоимость капитального ремонта 1 кв.м общей площади  помещений в МКД </t>
  </si>
  <si>
    <t>Предельная стоимость капитального ремонта 1 кв.м общей площади помещений МКД</t>
  </si>
  <si>
    <t xml:space="preserve">Плановая дата завершения работ 
</t>
  </si>
  <si>
    <t>Полное наименование получателя субсидии (ЖСК, ТСЖ, ЖК, управляющая организация)</t>
  </si>
  <si>
    <t>ввода в эксплуатацию</t>
  </si>
  <si>
    <t>всего:</t>
  </si>
  <si>
    <t xml:space="preserve">за счет средств бюджета Санкт-Петербурга </t>
  </si>
  <si>
    <t>за счет средств ТСЖ, других кооперативов либо собственников помещений в МКД</t>
  </si>
  <si>
    <t>всего (жилых и нежилых)</t>
  </si>
  <si>
    <t>в том числе жилых помещений, находящихся в собственности граждан</t>
  </si>
  <si>
    <t>кв.м.</t>
  </si>
  <si>
    <t>чел.</t>
  </si>
  <si>
    <t>руб.</t>
  </si>
  <si>
    <t>руб./кв.м</t>
  </si>
  <si>
    <t>код фонда 00</t>
  </si>
  <si>
    <t>-</t>
  </si>
  <si>
    <t>Ремонт системы холодного водоснабжения, горячего водоснабжения, теплоснабжения</t>
  </si>
  <si>
    <t>08.2012</t>
  </si>
  <si>
    <t>Ремонт системы горячего водоснабжения, теплоснабжения</t>
  </si>
  <si>
    <t>кирпичные</t>
  </si>
  <si>
    <t>Ботаническая ул., д. 18 корп. 3, литера А</t>
  </si>
  <si>
    <t>ООО "ЖКС г. Петродворца"</t>
  </si>
  <si>
    <t>Константиновская ул., д. 21, литера А</t>
  </si>
  <si>
    <t>Ремонт системы холодного водоснабжения, теплоснабжения</t>
  </si>
  <si>
    <t>Константиновская ул., д. 23/13, литера А</t>
  </si>
  <si>
    <t>Ремонт системы холодного водоснабжения</t>
  </si>
  <si>
    <t>Итого по коду фонда 00:</t>
  </si>
  <si>
    <t>код фонда 51</t>
  </si>
  <si>
    <t>Гостилицкое шоссе, д. 15, корп. 1, литера А</t>
  </si>
  <si>
    <t>Гостилицкое шоссе, д. 17 корп. 1, литера А</t>
  </si>
  <si>
    <t>Гостилицкое шоссе, д. 19, корп. 1, литера А</t>
  </si>
  <si>
    <t>Гостилицкое шоссе, д. 21, корп. 1, литера А</t>
  </si>
  <si>
    <t>Гостилицкое шоссе, д. 23 корп. 1, литера А</t>
  </si>
  <si>
    <t>бульв. Разведчика, д. 16 корп. 3, литера А</t>
  </si>
  <si>
    <t>Разводная ул., д. 33, литера А</t>
  </si>
  <si>
    <t>Разводная ул., д. 39, литера А</t>
  </si>
  <si>
    <t>Санкт-Петербургский пр., д. 54, литера А</t>
  </si>
  <si>
    <t>Ремонт  системы холодного водоснабжения, теплоснабжения, электроснабжения</t>
  </si>
  <si>
    <t>Чебышевская ул., д. 2/13, литера А</t>
  </si>
  <si>
    <t>Ремонт системы холодного и горячего водоснабжения, теплоснабжения</t>
  </si>
  <si>
    <t>Итого по коду фонда 51:</t>
  </si>
  <si>
    <t>Всего по району:</t>
  </si>
  <si>
    <r>
      <t xml:space="preserve">в отношении которых планируется предоставление финансовой поддержки в рамках адресной программы по проведению капитального ремонта </t>
    </r>
    <r>
      <rPr>
        <b/>
        <u val="single"/>
        <sz val="10"/>
        <color indexed="8"/>
        <rFont val="Times New Roman"/>
        <family val="1"/>
      </rPr>
      <t xml:space="preserve">многоквартирных домов </t>
    </r>
    <r>
      <rPr>
        <b/>
        <sz val="10"/>
        <color indexed="8"/>
        <rFont val="Times New Roman"/>
        <family val="1"/>
      </rPr>
      <t>в 2012 году (ведомственная структура расходов АдминистрацииПетродворцового района, код целевой статьи 3500899)</t>
    </r>
  </si>
  <si>
    <r>
      <t xml:space="preserve"> по Петродворцовому району Санкт-Петербурга  </t>
    </r>
    <r>
      <rPr>
        <i/>
        <sz val="10"/>
        <color indexed="8"/>
        <rFont val="Times New Roman"/>
        <family val="1"/>
      </rPr>
      <t xml:space="preserve">              </t>
    </r>
  </si>
  <si>
    <t>завершение последнего комплексного                                                 капитального ремонта</t>
  </si>
  <si>
    <t xml:space="preserve">Материал стен (каменный/кирпичный, панельный,        блочный, смешанный, деревянный, проч.) </t>
  </si>
  <si>
    <t xml:space="preserve"> Перечень многоквартирных домов</t>
  </si>
  <si>
    <t xml:space="preserve">в отношении которых планируется предоставление финансовой поддержки в рамках Региональной адресной программы по проведению капитального ремонта многоквартирных домов в 2012 году по Петродворцовому району Санкт-Петербурга                </t>
  </si>
  <si>
    <t xml:space="preserve">Материал стен </t>
  </si>
  <si>
    <t>Количество жителей, зарегистрированных в МКД на дату утверждения программы</t>
  </si>
  <si>
    <t>вид ремонта</t>
  </si>
  <si>
    <t xml:space="preserve">в том числе </t>
  </si>
  <si>
    <t>за счет средств Фонда</t>
  </si>
  <si>
    <t xml:space="preserve">за счет средств бюджета                                          Санкт-Петербурга </t>
  </si>
  <si>
    <t>за счет средств  местного  бюджета</t>
  </si>
  <si>
    <t>ул. Аврова, д. 11, литера А</t>
  </si>
  <si>
    <t>1958</t>
  </si>
  <si>
    <t>ул. Аврова, д. 16, литера А</t>
  </si>
  <si>
    <t>Ремонт фасада</t>
  </si>
  <si>
    <t>ул. Аврова, д. 18, литера А</t>
  </si>
  <si>
    <t>бульв. Разведчика, д. 12 корп. 3, литера А</t>
  </si>
  <si>
    <t>Чебышевская ул., д. 10 корп. 2, литера А</t>
  </si>
  <si>
    <t>Чебышевская ул., д. 10 корп. 3, литера А</t>
  </si>
  <si>
    <t>Всего по району</t>
  </si>
  <si>
    <t>завершение последнего   комплексного капитального                             ремонта</t>
  </si>
  <si>
    <t>1952,   1995</t>
  </si>
  <si>
    <t>Площадь кровли</t>
  </si>
  <si>
    <t xml:space="preserve">Удельная стоимость капитального ремонта 1 кв.м общей площади  
помещений в МКД </t>
  </si>
  <si>
    <t>Предельная стоимость капитального ремонта 1 кв.м общей площади 
помещений МКД</t>
  </si>
  <si>
    <t>Полное наименование получателя субсидии 
(ЖСК, ТСЖ, ЖК, управляющая организация)</t>
  </si>
  <si>
    <t>завершение последнего   капитального ремонта крыши</t>
  </si>
  <si>
    <t>в том числе:</t>
  </si>
  <si>
    <t>в том числе жилых помещений, находящихся в собственности 
граждан</t>
  </si>
  <si>
    <t>по данным ТЭП (технико-экономи
ческого паспорта), а при его отсут
ствии - по данным 
технического паспорта</t>
  </si>
  <si>
    <t>ремонтируемая</t>
  </si>
  <si>
    <t xml:space="preserve">за счет средств бюджета 
Санкт-Петербурга </t>
  </si>
  <si>
    <t>12-1</t>
  </si>
  <si>
    <t>12</t>
  </si>
  <si>
    <t>Мягкие</t>
  </si>
  <si>
    <t>Блан-Менильская ул., д. 9, литера А</t>
  </si>
  <si>
    <t>Озерковая ул., д. 51, корп. 1, литера А</t>
  </si>
  <si>
    <t>бульв. Разведчика, д. 14, корп. 3, литера А</t>
  </si>
  <si>
    <t>Разводная ул., д. 19, литера А</t>
  </si>
  <si>
    <t>Разводная ул., д. 25, литера А</t>
  </si>
  <si>
    <t>ул. Чебышевская, д. 10 корп. 2, литера А</t>
  </si>
  <si>
    <t>Чичеринская ул., д. 13, корп. 1, литера А</t>
  </si>
  <si>
    <t>Эрлеровский бульв., д. 16, литера А</t>
  </si>
  <si>
    <t>ИТОГО мягкие:</t>
  </si>
  <si>
    <t>Жесткие</t>
  </si>
  <si>
    <t>ул. Аврова, д. 13, литера А</t>
  </si>
  <si>
    <t>ул. Аврова, д. 15а, литера А</t>
  </si>
  <si>
    <t>Озерковая ул., д. 13, литера А</t>
  </si>
  <si>
    <t>ул. Путешественника Козлова, д. 2/5, литера А</t>
  </si>
  <si>
    <t>ИТОГО жесткие:</t>
  </si>
  <si>
    <t>Всего мягкие, жесткие, шиферные:</t>
  </si>
  <si>
    <r>
      <t xml:space="preserve">в отношении которых планируется предоставление финансовой поддержки в рамках адресной программы по проведению </t>
    </r>
    <r>
      <rPr>
        <b/>
        <u val="single"/>
        <sz val="10"/>
        <color indexed="8"/>
        <rFont val="Times New Roman"/>
        <family val="1"/>
      </rPr>
      <t xml:space="preserve">капитального ремонта крыш </t>
    </r>
    <r>
      <rPr>
        <b/>
        <sz val="10"/>
        <color indexed="8"/>
        <rFont val="Times New Roman"/>
        <family val="1"/>
      </rPr>
      <t>многоквартирных домов в 2012 году (ведомственная структура расходов Жилищного комитета, код целевой статьи 3500950)</t>
    </r>
  </si>
  <si>
    <t>завершение последнего   капитального ремонта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</si>
</sst>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00"/>
    <numFmt numFmtId="166" formatCode="0.0000000000"/>
    <numFmt numFmtId="167" formatCode="0.000000000000"/>
  </numFmts>
  <fonts count="34"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61" applyFont="1">
      <alignment/>
      <protection/>
    </xf>
    <xf numFmtId="0" fontId="14" fillId="0" borderId="0" xfId="0" applyFont="1" applyAlignment="1">
      <alignment/>
    </xf>
    <xf numFmtId="0" fontId="5" fillId="0" borderId="0" xfId="58" applyFont="1">
      <alignment/>
      <protection/>
    </xf>
    <xf numFmtId="0" fontId="5" fillId="24" borderId="0" xfId="58" applyFont="1" applyFill="1">
      <alignment/>
      <protection/>
    </xf>
    <xf numFmtId="0" fontId="12" fillId="0" borderId="0" xfId="58" applyFont="1" applyAlignment="1">
      <alignment horizontal="center"/>
      <protection/>
    </xf>
    <xf numFmtId="0" fontId="13" fillId="0" borderId="10" xfId="58" applyFont="1" applyBorder="1" applyAlignment="1">
      <alignment horizontal="center" vertical="center" textRotation="90" wrapText="1"/>
      <protection/>
    </xf>
    <xf numFmtId="0" fontId="13" fillId="24" borderId="11" xfId="58" applyFont="1" applyFill="1" applyBorder="1" applyAlignment="1">
      <alignment horizontal="center" vertical="center" wrapText="1"/>
      <protection/>
    </xf>
    <xf numFmtId="0" fontId="13" fillId="0" borderId="11" xfId="58" applyFont="1" applyBorder="1" applyAlignment="1">
      <alignment horizontal="center" vertical="center" wrapText="1"/>
      <protection/>
    </xf>
    <xf numFmtId="0" fontId="13" fillId="0" borderId="10" xfId="58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 vertical="top" wrapText="1"/>
      <protection/>
    </xf>
    <xf numFmtId="0" fontId="5" fillId="24" borderId="11" xfId="58" applyFont="1" applyFill="1" applyBorder="1" applyAlignment="1">
      <alignment horizontal="center" vertical="top" wrapText="1"/>
      <protection/>
    </xf>
    <xf numFmtId="0" fontId="13" fillId="0" borderId="11" xfId="58" applyFont="1" applyBorder="1" applyAlignment="1">
      <alignment horizontal="left" vertical="top" wrapText="1"/>
      <protection/>
    </xf>
    <xf numFmtId="0" fontId="5" fillId="24" borderId="12" xfId="58" applyFont="1" applyFill="1" applyBorder="1" applyAlignment="1">
      <alignment horizontal="center" vertical="top" wrapText="1"/>
      <protection/>
    </xf>
    <xf numFmtId="0" fontId="5" fillId="0" borderId="11" xfId="58" applyFont="1" applyBorder="1" applyAlignment="1">
      <alignment horizontal="center" vertical="center" wrapText="1"/>
      <protection/>
    </xf>
    <xf numFmtId="2" fontId="5" fillId="24" borderId="11" xfId="58" applyNumberFormat="1" applyFont="1" applyFill="1" applyBorder="1" applyAlignment="1">
      <alignment horizontal="center" vertical="center" wrapText="1"/>
      <protection/>
    </xf>
    <xf numFmtId="2" fontId="5" fillId="0" borderId="11" xfId="58" applyNumberFormat="1" applyFont="1" applyBorder="1" applyAlignment="1">
      <alignment horizontal="center" vertical="center" wrapText="1"/>
      <protection/>
    </xf>
    <xf numFmtId="0" fontId="5" fillId="24" borderId="12" xfId="58" applyFont="1" applyFill="1" applyBorder="1" applyAlignment="1">
      <alignment horizontal="left" vertical="center" wrapText="1"/>
      <protection/>
    </xf>
    <xf numFmtId="4" fontId="5" fillId="24" borderId="11" xfId="58" applyNumberFormat="1" applyFont="1" applyFill="1" applyBorder="1" applyAlignment="1">
      <alignment horizontal="center" vertical="center" wrapText="1"/>
      <protection/>
    </xf>
    <xf numFmtId="4" fontId="5" fillId="0" borderId="11" xfId="58" applyNumberFormat="1" applyFont="1" applyBorder="1" applyAlignment="1">
      <alignment horizontal="center" vertical="center" wrapText="1"/>
      <protection/>
    </xf>
    <xf numFmtId="1" fontId="5" fillId="0" borderId="11" xfId="58" applyNumberFormat="1" applyFont="1" applyBorder="1" applyAlignment="1">
      <alignment horizontal="center" vertical="center" wrapText="1"/>
      <protection/>
    </xf>
    <xf numFmtId="49" fontId="5" fillId="0" borderId="11" xfId="58" applyNumberFormat="1" applyFont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2" fontId="13" fillId="24" borderId="11" xfId="58" applyNumberFormat="1" applyFont="1" applyFill="1" applyBorder="1" applyAlignment="1">
      <alignment horizontal="center" vertical="center" wrapText="1"/>
      <protection/>
    </xf>
    <xf numFmtId="1" fontId="13" fillId="24" borderId="11" xfId="58" applyNumberFormat="1" applyFont="1" applyFill="1" applyBorder="1" applyAlignment="1">
      <alignment horizontal="center" vertical="center" wrapText="1"/>
      <protection/>
    </xf>
    <xf numFmtId="4" fontId="13" fillId="24" borderId="11" xfId="58" applyNumberFormat="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left" wrapText="1"/>
      <protection/>
    </xf>
    <xf numFmtId="4" fontId="5" fillId="0" borderId="11" xfId="61" applyNumberFormat="1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left" vertical="center" wrapText="1"/>
      <protection/>
    </xf>
    <xf numFmtId="2" fontId="5" fillId="0" borderId="11" xfId="58" applyNumberFormat="1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left" vertical="center" wrapText="1"/>
      <protection/>
    </xf>
    <xf numFmtId="0" fontId="13" fillId="0" borderId="11" xfId="58" applyFont="1" applyBorder="1" applyAlignment="1">
      <alignment horizontal="left" vertical="center" wrapText="1"/>
      <protection/>
    </xf>
    <xf numFmtId="0" fontId="13" fillId="24" borderId="12" xfId="58" applyFont="1" applyFill="1" applyBorder="1" applyAlignment="1">
      <alignment horizontal="center" vertical="center" wrapText="1"/>
      <protection/>
    </xf>
    <xf numFmtId="0" fontId="13" fillId="0" borderId="11" xfId="58" applyFont="1" applyBorder="1" applyAlignment="1">
      <alignment horizontal="center" vertical="center"/>
      <protection/>
    </xf>
    <xf numFmtId="0" fontId="13" fillId="0" borderId="0" xfId="58" applyFont="1" applyBorder="1" applyAlignment="1">
      <alignment horizontal="center" vertical="top" wrapText="1"/>
      <protection/>
    </xf>
    <xf numFmtId="0" fontId="13" fillId="0" borderId="0" xfId="58" applyFont="1" applyBorder="1" applyAlignment="1">
      <alignment vertical="top" wrapText="1"/>
      <protection/>
    </xf>
    <xf numFmtId="2" fontId="13" fillId="24" borderId="0" xfId="58" applyNumberFormat="1" applyFont="1" applyFill="1" applyBorder="1" applyAlignment="1">
      <alignment vertical="top" wrapText="1"/>
      <protection/>
    </xf>
    <xf numFmtId="2" fontId="13" fillId="0" borderId="0" xfId="58" applyNumberFormat="1" applyFont="1" applyBorder="1" applyAlignment="1">
      <alignment vertical="top" wrapText="1"/>
      <protection/>
    </xf>
    <xf numFmtId="0" fontId="13" fillId="24" borderId="0" xfId="58" applyFont="1" applyFill="1" applyBorder="1" applyAlignment="1">
      <alignment horizontal="center" vertical="top" wrapText="1"/>
      <protection/>
    </xf>
    <xf numFmtId="4" fontId="13" fillId="0" borderId="0" xfId="58" applyNumberFormat="1" applyFont="1" applyBorder="1" applyAlignment="1">
      <alignment horizontal="center" vertical="top" wrapText="1"/>
      <protection/>
    </xf>
    <xf numFmtId="0" fontId="13" fillId="0" borderId="0" xfId="58" applyFont="1" applyBorder="1">
      <alignment/>
      <protection/>
    </xf>
    <xf numFmtId="0" fontId="5" fillId="0" borderId="0" xfId="58" applyFont="1" applyBorder="1">
      <alignment/>
      <protection/>
    </xf>
    <xf numFmtId="0" fontId="5" fillId="24" borderId="0" xfId="58" applyFont="1" applyFill="1" applyBorder="1">
      <alignment/>
      <protection/>
    </xf>
    <xf numFmtId="2" fontId="16" fillId="24" borderId="11" xfId="58" applyNumberFormat="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24" borderId="11" xfId="59" applyFont="1" applyFill="1" applyBorder="1" applyAlignment="1">
      <alignment horizontal="left" vertical="center" wrapText="1"/>
      <protection/>
    </xf>
    <xf numFmtId="0" fontId="5" fillId="24" borderId="11" xfId="59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4" fontId="5" fillId="24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" fontId="5" fillId="24" borderId="11" xfId="59" applyNumberFormat="1" applyFont="1" applyFill="1" applyBorder="1" applyAlignment="1">
      <alignment horizontal="center" vertical="center" wrapText="1"/>
      <protection/>
    </xf>
    <xf numFmtId="4" fontId="13" fillId="0" borderId="10" xfId="0" applyNumberFormat="1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2" fontId="5" fillId="24" borderId="11" xfId="59" applyNumberFormat="1" applyFont="1" applyFill="1" applyBorder="1" applyAlignment="1">
      <alignment horizontal="center" vertical="center" wrapText="1"/>
      <protection/>
    </xf>
    <xf numFmtId="1" fontId="5" fillId="24" borderId="11" xfId="59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5" fillId="0" borderId="11" xfId="59" applyFont="1" applyBorder="1" applyAlignment="1">
      <alignment horizontal="center" vertical="center" wrapText="1"/>
      <protection/>
    </xf>
    <xf numFmtId="2" fontId="5" fillId="24" borderId="11" xfId="59" applyNumberFormat="1" applyFont="1" applyFill="1" applyBorder="1" applyAlignment="1">
      <alignment horizontal="center" vertical="center" wrapText="1"/>
      <protection/>
    </xf>
    <xf numFmtId="2" fontId="5" fillId="0" borderId="11" xfId="59" applyNumberFormat="1" applyFont="1" applyBorder="1" applyAlignment="1">
      <alignment horizontal="center" vertical="center" wrapText="1"/>
      <protection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9" fillId="24" borderId="11" xfId="59" applyFont="1" applyFill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7" fillId="24" borderId="11" xfId="59" applyFont="1" applyFill="1" applyBorder="1" applyAlignment="1">
      <alignment horizontal="center" vertical="center" wrapText="1"/>
      <protection/>
    </xf>
    <xf numFmtId="0" fontId="17" fillId="0" borderId="11" xfId="59" applyFont="1" applyBorder="1" applyAlignment="1">
      <alignment horizontal="center" vertical="center" wrapText="1"/>
      <protection/>
    </xf>
    <xf numFmtId="0" fontId="5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16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7" fillId="24" borderId="12" xfId="59" applyFont="1" applyFill="1" applyBorder="1" applyAlignment="1">
      <alignment horizontal="left" vertical="center" wrapText="1"/>
      <protection/>
    </xf>
    <xf numFmtId="49" fontId="17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textRotation="90" wrapText="1"/>
    </xf>
    <xf numFmtId="0" fontId="5" fillId="0" borderId="0" xfId="0" applyFont="1" applyFill="1" applyAlignment="1">
      <alignment/>
    </xf>
    <xf numFmtId="0" fontId="13" fillId="0" borderId="10" xfId="0" applyFont="1" applyBorder="1" applyAlignment="1">
      <alignment horizontal="left" vertical="center" textRotation="90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center" vertical="top" wrapText="1"/>
    </xf>
    <xf numFmtId="0" fontId="13" fillId="24" borderId="11" xfId="0" applyFont="1" applyFill="1" applyBorder="1" applyAlignment="1">
      <alignment horizontal="left" vertical="top" wrapText="1"/>
    </xf>
    <xf numFmtId="0" fontId="5" fillId="24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/>
    </xf>
    <xf numFmtId="0" fontId="5" fillId="24" borderId="0" xfId="0" applyFont="1" applyFill="1" applyAlignment="1">
      <alignment/>
    </xf>
    <xf numFmtId="0" fontId="4" fillId="24" borderId="11" xfId="0" applyFont="1" applyFill="1" applyBorder="1" applyAlignment="1">
      <alignment wrapText="1"/>
    </xf>
    <xf numFmtId="2" fontId="5" fillId="0" borderId="11" xfId="59" applyNumberFormat="1" applyFont="1" applyFill="1" applyBorder="1" applyAlignment="1">
      <alignment horizontal="center" vertical="center" wrapText="1"/>
      <protection/>
    </xf>
    <xf numFmtId="1" fontId="5" fillId="0" borderId="11" xfId="59" applyNumberFormat="1" applyFont="1" applyBorder="1" applyAlignment="1">
      <alignment horizontal="center" vertical="center" wrapText="1"/>
      <protection/>
    </xf>
    <xf numFmtId="2" fontId="5" fillId="24" borderId="12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4" fontId="5" fillId="24" borderId="11" xfId="0" applyNumberFormat="1" applyFont="1" applyFill="1" applyBorder="1" applyAlignment="1">
      <alignment horizontal="center" vertical="top" wrapText="1"/>
    </xf>
    <xf numFmtId="1" fontId="5" fillId="24" borderId="11" xfId="0" applyNumberFormat="1" applyFont="1" applyFill="1" applyBorder="1" applyAlignment="1">
      <alignment horizontal="center" vertical="top" wrapText="1"/>
    </xf>
    <xf numFmtId="1" fontId="5" fillId="24" borderId="11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right" wrapText="1"/>
    </xf>
    <xf numFmtId="0" fontId="5" fillId="24" borderId="11" xfId="0" applyFont="1" applyFill="1" applyBorder="1" applyAlignment="1">
      <alignment wrapText="1"/>
    </xf>
    <xf numFmtId="166" fontId="5" fillId="24" borderId="0" xfId="0" applyNumberFormat="1" applyFont="1" applyFill="1" applyAlignment="1">
      <alignment wrapText="1"/>
    </xf>
    <xf numFmtId="0" fontId="5" fillId="24" borderId="0" xfId="0" applyFont="1" applyFill="1" applyAlignment="1">
      <alignment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wrapText="1"/>
    </xf>
    <xf numFmtId="0" fontId="5" fillId="0" borderId="11" xfId="59" applyFont="1" applyFill="1" applyBorder="1" applyAlignment="1">
      <alignment horizontal="center" vertical="center" wrapText="1"/>
      <protection/>
    </xf>
    <xf numFmtId="1" fontId="5" fillId="0" borderId="11" xfId="59" applyNumberFormat="1" applyFont="1" applyFill="1" applyBorder="1" applyAlignment="1">
      <alignment horizontal="center" vertical="center" wrapText="1"/>
      <protection/>
    </xf>
    <xf numFmtId="1" fontId="5" fillId="0" borderId="11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wrapText="1"/>
    </xf>
    <xf numFmtId="166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2" fontId="5" fillId="0" borderId="0" xfId="59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wrapText="1"/>
    </xf>
    <xf numFmtId="2" fontId="13" fillId="0" borderId="11" xfId="0" applyNumberFormat="1" applyFont="1" applyFill="1" applyBorder="1" applyAlignment="1">
      <alignment horizontal="center" vertical="top" wrapText="1"/>
    </xf>
    <xf numFmtId="1" fontId="13" fillId="0" borderId="11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top" wrapText="1"/>
    </xf>
    <xf numFmtId="0" fontId="13" fillId="24" borderId="11" xfId="0" applyFont="1" applyFill="1" applyBorder="1" applyAlignment="1">
      <alignment horizontal="center" vertical="top" wrapText="1"/>
    </xf>
    <xf numFmtId="0" fontId="13" fillId="24" borderId="11" xfId="0" applyFont="1" applyFill="1" applyBorder="1" applyAlignment="1">
      <alignment wrapText="1"/>
    </xf>
    <xf numFmtId="0" fontId="13" fillId="24" borderId="0" xfId="0" applyFont="1" applyFill="1" applyAlignment="1">
      <alignment wrapText="1"/>
    </xf>
    <xf numFmtId="0" fontId="13" fillId="24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9" fillId="24" borderId="11" xfId="0" applyFont="1" applyFill="1" applyBorder="1" applyAlignment="1">
      <alignment horizontal="center" vertical="top" wrapText="1"/>
    </xf>
    <xf numFmtId="0" fontId="9" fillId="0" borderId="11" xfId="59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1" fillId="24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wrapText="1"/>
    </xf>
    <xf numFmtId="2" fontId="11" fillId="0" borderId="11" xfId="0" applyNumberFormat="1" applyFont="1" applyFill="1" applyBorder="1" applyAlignment="1">
      <alignment horizontal="center" vertical="top" wrapText="1"/>
    </xf>
    <xf numFmtId="1" fontId="11" fillId="0" borderId="11" xfId="0" applyNumberFormat="1" applyFont="1" applyFill="1" applyBorder="1" applyAlignment="1">
      <alignment horizontal="center" vertical="top" wrapText="1"/>
    </xf>
    <xf numFmtId="1" fontId="9" fillId="0" borderId="11" xfId="0" applyNumberFormat="1" applyFont="1" applyFill="1" applyBorder="1" applyAlignment="1">
      <alignment horizontal="center" vertical="top" wrapText="1"/>
    </xf>
    <xf numFmtId="1" fontId="11" fillId="0" borderId="11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Alignment="1">
      <alignment wrapText="1"/>
    </xf>
    <xf numFmtId="0" fontId="11" fillId="0" borderId="0" xfId="0" applyFont="1" applyFill="1" applyAlignment="1">
      <alignment wrapText="1"/>
    </xf>
    <xf numFmtId="2" fontId="11" fillId="24" borderId="11" xfId="0" applyNumberFormat="1" applyFont="1" applyFill="1" applyBorder="1" applyAlignment="1">
      <alignment horizontal="center" vertical="top" wrapText="1"/>
    </xf>
    <xf numFmtId="4" fontId="11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3" fillId="0" borderId="15" xfId="58" applyFont="1" applyBorder="1" applyAlignment="1">
      <alignment horizontal="center" vertical="center" wrapText="1"/>
      <protection/>
    </xf>
    <xf numFmtId="0" fontId="13" fillId="0" borderId="10" xfId="58" applyFont="1" applyBorder="1" applyAlignment="1">
      <alignment horizontal="center" vertical="center" wrapText="1"/>
      <protection/>
    </xf>
    <xf numFmtId="0" fontId="13" fillId="24" borderId="13" xfId="58" applyFont="1" applyFill="1" applyBorder="1" applyAlignment="1">
      <alignment horizontal="center" vertical="center" textRotation="90" wrapText="1"/>
      <protection/>
    </xf>
    <xf numFmtId="0" fontId="13" fillId="0" borderId="16" xfId="58" applyFont="1" applyBorder="1" applyAlignment="1">
      <alignment horizontal="center" vertical="center" wrapText="1"/>
      <protection/>
    </xf>
    <xf numFmtId="0" fontId="13" fillId="0" borderId="0" xfId="58" applyFont="1" applyAlignment="1">
      <alignment horizontal="center"/>
      <protection/>
    </xf>
    <xf numFmtId="0" fontId="13" fillId="0" borderId="0" xfId="58" applyFont="1" applyAlignment="1">
      <alignment horizontal="center" wrapText="1"/>
      <protection/>
    </xf>
    <xf numFmtId="0" fontId="13" fillId="0" borderId="13" xfId="58" applyFont="1" applyBorder="1" applyAlignment="1">
      <alignment horizontal="center" vertical="center" wrapText="1"/>
      <protection/>
    </xf>
    <xf numFmtId="0" fontId="13" fillId="0" borderId="11" xfId="58" applyFont="1" applyBorder="1" applyAlignment="1">
      <alignment horizontal="center" vertical="center" textRotation="90" wrapText="1"/>
      <protection/>
    </xf>
    <xf numFmtId="0" fontId="13" fillId="0" borderId="13" xfId="58" applyFont="1" applyBorder="1" applyAlignment="1">
      <alignment horizontal="center" vertical="center" textRotation="90" wrapText="1"/>
      <protection/>
    </xf>
    <xf numFmtId="0" fontId="13" fillId="0" borderId="15" xfId="58" applyFont="1" applyBorder="1" applyAlignment="1">
      <alignment horizontal="center" vertical="center" textRotation="90" wrapText="1"/>
      <protection/>
    </xf>
    <xf numFmtId="0" fontId="13" fillId="0" borderId="10" xfId="58" applyFont="1" applyBorder="1" applyAlignment="1">
      <alignment horizontal="center" vertical="center" textRotation="90" wrapText="1"/>
      <protection/>
    </xf>
    <xf numFmtId="0" fontId="13" fillId="0" borderId="17" xfId="58" applyFont="1" applyBorder="1" applyAlignment="1">
      <alignment horizontal="center" vertical="center" wrapText="1"/>
      <protection/>
    </xf>
    <xf numFmtId="0" fontId="13" fillId="0" borderId="18" xfId="58" applyFont="1" applyBorder="1" applyAlignment="1">
      <alignment horizontal="center" vertical="center" wrapText="1"/>
      <protection/>
    </xf>
    <xf numFmtId="0" fontId="13" fillId="0" borderId="19" xfId="58" applyFont="1" applyBorder="1" applyAlignment="1">
      <alignment horizontal="center" vertical="center" wrapText="1"/>
      <protection/>
    </xf>
    <xf numFmtId="0" fontId="13" fillId="0" borderId="14" xfId="58" applyFont="1" applyBorder="1" applyAlignment="1">
      <alignment horizontal="center" vertical="center" wrapText="1"/>
      <protection/>
    </xf>
    <xf numFmtId="0" fontId="13" fillId="0" borderId="11" xfId="58" applyFont="1" applyBorder="1" applyAlignment="1">
      <alignment horizontal="center" vertical="center" wrapText="1"/>
      <protection/>
    </xf>
    <xf numFmtId="0" fontId="13" fillId="0" borderId="12" xfId="58" applyFont="1" applyBorder="1" applyAlignment="1">
      <alignment horizontal="center" vertical="center" wrapText="1"/>
      <protection/>
    </xf>
    <xf numFmtId="0" fontId="13" fillId="0" borderId="20" xfId="58" applyFont="1" applyBorder="1" applyAlignment="1">
      <alignment horizontal="center" vertical="center" wrapText="1"/>
      <protection/>
    </xf>
    <xf numFmtId="0" fontId="13" fillId="24" borderId="15" xfId="58" applyFont="1" applyFill="1" applyBorder="1" applyAlignment="1">
      <alignment horizontal="center" vertical="center" textRotation="90" wrapText="1"/>
      <protection/>
    </xf>
    <xf numFmtId="0" fontId="13" fillId="24" borderId="10" xfId="58" applyFont="1" applyFill="1" applyBorder="1" applyAlignment="1">
      <alignment horizontal="center" vertical="center" textRotation="90" wrapText="1"/>
      <protection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1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3" xfId="0" applyFont="1" applyBorder="1" applyAlignment="1">
      <alignment horizontal="center" textRotation="90" wrapText="1"/>
    </xf>
    <xf numFmtId="0" fontId="13" fillId="0" borderId="15" xfId="0" applyFont="1" applyBorder="1" applyAlignment="1">
      <alignment horizontal="center" textRotation="90" wrapText="1"/>
    </xf>
    <xf numFmtId="0" fontId="13" fillId="0" borderId="10" xfId="0" applyFont="1" applyBorder="1" applyAlignment="1">
      <alignment horizontal="center" textRotation="90" wrapText="1"/>
    </xf>
    <xf numFmtId="0" fontId="13" fillId="0" borderId="11" xfId="0" applyFont="1" applyBorder="1" applyAlignment="1">
      <alignment horizontal="center" textRotation="90" wrapText="1"/>
    </xf>
    <xf numFmtId="0" fontId="13" fillId="0" borderId="0" xfId="0" applyFont="1" applyAlignment="1">
      <alignment horizont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textRotation="90" wrapText="1"/>
    </xf>
    <xf numFmtId="0" fontId="13" fillId="0" borderId="15" xfId="0" applyFont="1" applyBorder="1" applyAlignment="1">
      <alignment horizontal="left" textRotation="90" wrapText="1"/>
    </xf>
    <xf numFmtId="0" fontId="13" fillId="0" borderId="10" xfId="0" applyFont="1" applyBorder="1" applyAlignment="1">
      <alignment horizontal="left" textRotation="90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11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2" xfId="58"/>
    <cellStyle name="Обычный 2 2" xfId="59"/>
    <cellStyle name="Обычный 3" xfId="60"/>
    <cellStyle name="Обычный 4" xfId="61"/>
    <cellStyle name="Обычный_Адресная кровли 2003" xfId="62"/>
    <cellStyle name="Percent" xfId="63"/>
    <cellStyle name="Comma" xfId="64"/>
    <cellStyle name="Comma [0]" xfId="65"/>
    <cellStyle name="Финансовый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22">
      <selection activeCell="M31" sqref="M31"/>
    </sheetView>
  </sheetViews>
  <sheetFormatPr defaultColWidth="9.140625" defaultRowHeight="15"/>
  <cols>
    <col min="1" max="1" width="3.8515625" style="2" customWidth="1"/>
    <col min="2" max="2" width="21.421875" style="2" customWidth="1"/>
    <col min="3" max="3" width="4.8515625" style="2" customWidth="1"/>
    <col min="4" max="4" width="6.00390625" style="2" customWidth="1"/>
    <col min="5" max="5" width="11.8515625" style="2" customWidth="1"/>
    <col min="6" max="6" width="4.57421875" style="2" customWidth="1"/>
    <col min="7" max="7" width="4.28125" style="2" customWidth="1"/>
    <col min="8" max="8" width="8.140625" style="2" customWidth="1"/>
    <col min="9" max="9" width="8.421875" style="2" customWidth="1"/>
    <col min="10" max="10" width="7.8515625" style="2" customWidth="1"/>
    <col min="11" max="11" width="7.00390625" style="2" customWidth="1"/>
    <col min="12" max="12" width="16.00390625" style="2" customWidth="1"/>
    <col min="13" max="14" width="13.28125" style="2" customWidth="1"/>
    <col min="15" max="15" width="11.421875" style="2" customWidth="1"/>
    <col min="16" max="18" width="0" style="2" hidden="1" customWidth="1"/>
    <col min="19" max="19" width="14.28125" style="2" hidden="1" customWidth="1"/>
    <col min="20" max="16384" width="9.140625" style="2" customWidth="1"/>
  </cols>
  <sheetData>
    <row r="1" spans="1:19" ht="12.75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1"/>
      <c r="R1" s="1"/>
      <c r="S1" s="1"/>
    </row>
    <row r="2" spans="1:19" ht="12.75">
      <c r="A2" s="205" t="s">
        <v>54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1"/>
      <c r="R2" s="1"/>
      <c r="S2" s="1"/>
    </row>
    <row r="3" spans="1:19" ht="12.75">
      <c r="A3" s="204" t="s">
        <v>55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1"/>
      <c r="S3" s="1"/>
    </row>
    <row r="4" spans="1:19" ht="12.75">
      <c r="A4" s="5"/>
      <c r="B4" s="3"/>
      <c r="C4" s="3"/>
      <c r="D4" s="3"/>
      <c r="E4" s="3"/>
      <c r="F4" s="3"/>
      <c r="G4" s="3"/>
      <c r="H4" s="4"/>
      <c r="I4" s="3"/>
      <c r="J4" s="3"/>
      <c r="K4" s="3"/>
      <c r="L4" s="4"/>
      <c r="M4" s="3"/>
      <c r="N4" s="3"/>
      <c r="O4" s="3"/>
      <c r="P4" s="3"/>
      <c r="Q4" s="3"/>
      <c r="R4" s="3"/>
      <c r="S4" s="3"/>
    </row>
    <row r="5" spans="1:19" ht="12.75">
      <c r="A5" s="206" t="s">
        <v>1</v>
      </c>
      <c r="B5" s="206" t="s">
        <v>2</v>
      </c>
      <c r="C5" s="215" t="s">
        <v>3</v>
      </c>
      <c r="D5" s="215"/>
      <c r="E5" s="208" t="s">
        <v>57</v>
      </c>
      <c r="F5" s="208" t="s">
        <v>5</v>
      </c>
      <c r="G5" s="208" t="s">
        <v>6</v>
      </c>
      <c r="H5" s="202" t="s">
        <v>7</v>
      </c>
      <c r="I5" s="211" t="s">
        <v>8</v>
      </c>
      <c r="J5" s="212"/>
      <c r="K5" s="208" t="s">
        <v>9</v>
      </c>
      <c r="L5" s="202" t="s">
        <v>10</v>
      </c>
      <c r="M5" s="216" t="s">
        <v>11</v>
      </c>
      <c r="N5" s="217"/>
      <c r="O5" s="203"/>
      <c r="P5" s="208" t="s">
        <v>12</v>
      </c>
      <c r="Q5" s="207" t="s">
        <v>13</v>
      </c>
      <c r="R5" s="208" t="s">
        <v>14</v>
      </c>
      <c r="S5" s="207" t="s">
        <v>15</v>
      </c>
    </row>
    <row r="6" spans="1:19" ht="12.75">
      <c r="A6" s="200"/>
      <c r="B6" s="200"/>
      <c r="C6" s="208" t="s">
        <v>16</v>
      </c>
      <c r="D6" s="208" t="s">
        <v>56</v>
      </c>
      <c r="E6" s="209"/>
      <c r="F6" s="209"/>
      <c r="G6" s="209"/>
      <c r="H6" s="218"/>
      <c r="I6" s="213"/>
      <c r="J6" s="214"/>
      <c r="K6" s="209"/>
      <c r="L6" s="218"/>
      <c r="M6" s="207" t="s">
        <v>17</v>
      </c>
      <c r="N6" s="207" t="s">
        <v>18</v>
      </c>
      <c r="O6" s="207" t="s">
        <v>19</v>
      </c>
      <c r="P6" s="209"/>
      <c r="Q6" s="207"/>
      <c r="R6" s="209"/>
      <c r="S6" s="207"/>
    </row>
    <row r="7" spans="1:19" ht="215.25" customHeight="1">
      <c r="A7" s="200"/>
      <c r="B7" s="200"/>
      <c r="C7" s="209"/>
      <c r="D7" s="209"/>
      <c r="E7" s="209"/>
      <c r="F7" s="209"/>
      <c r="G7" s="209"/>
      <c r="H7" s="219"/>
      <c r="I7" s="6" t="s">
        <v>20</v>
      </c>
      <c r="J7" s="6" t="s">
        <v>21</v>
      </c>
      <c r="K7" s="210"/>
      <c r="L7" s="218"/>
      <c r="M7" s="207"/>
      <c r="N7" s="207"/>
      <c r="O7" s="207"/>
      <c r="P7" s="210"/>
      <c r="Q7" s="207"/>
      <c r="R7" s="209"/>
      <c r="S7" s="207"/>
    </row>
    <row r="8" spans="1:19" ht="25.5" customHeight="1">
      <c r="A8" s="201"/>
      <c r="B8" s="201"/>
      <c r="C8" s="210"/>
      <c r="D8" s="210"/>
      <c r="E8" s="210"/>
      <c r="F8" s="210"/>
      <c r="G8" s="210"/>
      <c r="H8" s="7" t="s">
        <v>22</v>
      </c>
      <c r="I8" s="8" t="s">
        <v>22</v>
      </c>
      <c r="J8" s="8" t="s">
        <v>22</v>
      </c>
      <c r="K8" s="8" t="s">
        <v>23</v>
      </c>
      <c r="L8" s="219"/>
      <c r="M8" s="8" t="s">
        <v>24</v>
      </c>
      <c r="N8" s="8" t="s">
        <v>24</v>
      </c>
      <c r="O8" s="8" t="s">
        <v>24</v>
      </c>
      <c r="P8" s="9" t="s">
        <v>25</v>
      </c>
      <c r="Q8" s="9" t="s">
        <v>25</v>
      </c>
      <c r="R8" s="210"/>
      <c r="S8" s="207"/>
    </row>
    <row r="9" spans="1:19" ht="12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1">
        <v>8</v>
      </c>
      <c r="I9" s="10">
        <v>9</v>
      </c>
      <c r="J9" s="10">
        <v>10</v>
      </c>
      <c r="K9" s="10">
        <v>11</v>
      </c>
      <c r="L9" s="11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</row>
    <row r="10" spans="1:19" ht="12.75">
      <c r="A10" s="10"/>
      <c r="B10" s="12" t="s">
        <v>26</v>
      </c>
      <c r="C10" s="10"/>
      <c r="D10" s="10"/>
      <c r="E10" s="10"/>
      <c r="F10" s="10"/>
      <c r="G10" s="10"/>
      <c r="H10" s="11"/>
      <c r="I10" s="10"/>
      <c r="J10" s="10"/>
      <c r="K10" s="10"/>
      <c r="L10" s="13"/>
      <c r="M10" s="10"/>
      <c r="N10" s="10"/>
      <c r="O10" s="10"/>
      <c r="P10" s="10"/>
      <c r="Q10" s="10"/>
      <c r="R10" s="10"/>
      <c r="S10" s="10"/>
    </row>
    <row r="11" spans="1:19" ht="76.5">
      <c r="A11" s="14">
        <v>1</v>
      </c>
      <c r="B11" s="32" t="s">
        <v>32</v>
      </c>
      <c r="C11" s="14">
        <v>1978</v>
      </c>
      <c r="D11" s="14" t="s">
        <v>27</v>
      </c>
      <c r="E11" s="14" t="s">
        <v>31</v>
      </c>
      <c r="F11" s="14">
        <v>14</v>
      </c>
      <c r="G11" s="14">
        <v>1</v>
      </c>
      <c r="H11" s="15">
        <v>5034.6</v>
      </c>
      <c r="I11" s="16">
        <v>4114.6</v>
      </c>
      <c r="J11" s="16">
        <v>3106</v>
      </c>
      <c r="K11" s="14">
        <v>176</v>
      </c>
      <c r="L11" s="17" t="s">
        <v>28</v>
      </c>
      <c r="M11" s="18">
        <v>4652522</v>
      </c>
      <c r="N11" s="18">
        <v>4419895.899999999</v>
      </c>
      <c r="O11" s="19">
        <v>232626.10000000056</v>
      </c>
      <c r="P11" s="20">
        <v>1130.7349438584552</v>
      </c>
      <c r="Q11" s="20">
        <v>1168.24</v>
      </c>
      <c r="R11" s="21" t="s">
        <v>29</v>
      </c>
      <c r="S11" s="22" t="s">
        <v>33</v>
      </c>
    </row>
    <row r="12" spans="1:19" ht="51">
      <c r="A12" s="14">
        <v>2</v>
      </c>
      <c r="B12" s="32" t="s">
        <v>34</v>
      </c>
      <c r="C12" s="14">
        <v>1980</v>
      </c>
      <c r="D12" s="14" t="s">
        <v>27</v>
      </c>
      <c r="E12" s="14" t="s">
        <v>31</v>
      </c>
      <c r="F12" s="14">
        <v>5</v>
      </c>
      <c r="G12" s="14">
        <v>6</v>
      </c>
      <c r="H12" s="15">
        <v>4375.9</v>
      </c>
      <c r="I12" s="16">
        <v>3860.5</v>
      </c>
      <c r="J12" s="16">
        <v>3467.4</v>
      </c>
      <c r="K12" s="14">
        <v>158</v>
      </c>
      <c r="L12" s="17" t="s">
        <v>35</v>
      </c>
      <c r="M12" s="18">
        <v>6441701</v>
      </c>
      <c r="N12" s="18">
        <v>6119615.949999999</v>
      </c>
      <c r="O12" s="19">
        <v>322085.05000000075</v>
      </c>
      <c r="P12" s="20">
        <v>1668.6183136899365</v>
      </c>
      <c r="Q12" s="20">
        <v>933.0600000000001</v>
      </c>
      <c r="R12" s="21" t="s">
        <v>29</v>
      </c>
      <c r="S12" s="22" t="s">
        <v>33</v>
      </c>
    </row>
    <row r="13" spans="1:19" ht="51">
      <c r="A13" s="14">
        <v>3</v>
      </c>
      <c r="B13" s="32" t="s">
        <v>36</v>
      </c>
      <c r="C13" s="14">
        <v>1978</v>
      </c>
      <c r="D13" s="14" t="s">
        <v>27</v>
      </c>
      <c r="E13" s="14" t="s">
        <v>31</v>
      </c>
      <c r="F13" s="14">
        <v>4</v>
      </c>
      <c r="G13" s="14">
        <v>4</v>
      </c>
      <c r="H13" s="15">
        <v>3759.1</v>
      </c>
      <c r="I13" s="16">
        <v>3453.4</v>
      </c>
      <c r="J13" s="16">
        <v>3074.7</v>
      </c>
      <c r="K13" s="14">
        <v>126</v>
      </c>
      <c r="L13" s="17" t="s">
        <v>35</v>
      </c>
      <c r="M13" s="18">
        <v>4257397</v>
      </c>
      <c r="N13" s="18">
        <v>4044527.15</v>
      </c>
      <c r="O13" s="19">
        <v>212869.8500000001</v>
      </c>
      <c r="P13" s="20">
        <v>1232.81316962993</v>
      </c>
      <c r="Q13" s="20">
        <v>933.0600000000001</v>
      </c>
      <c r="R13" s="21" t="s">
        <v>29</v>
      </c>
      <c r="S13" s="22" t="s">
        <v>33</v>
      </c>
    </row>
    <row r="14" spans="1:19" ht="12.75">
      <c r="A14" s="14"/>
      <c r="B14" s="46" t="s">
        <v>38</v>
      </c>
      <c r="C14" s="14"/>
      <c r="D14" s="14"/>
      <c r="E14" s="14"/>
      <c r="F14" s="14"/>
      <c r="G14" s="14"/>
      <c r="H14" s="23">
        <f>SUM(H11:H13)</f>
        <v>13169.6</v>
      </c>
      <c r="I14" s="23">
        <f>SUM(I11:I13)</f>
        <v>11428.5</v>
      </c>
      <c r="J14" s="23">
        <f>SUM(J11:J13)</f>
        <v>9648.099999999999</v>
      </c>
      <c r="K14" s="24">
        <f>SUM(K11:K13)</f>
        <v>460</v>
      </c>
      <c r="L14" s="17"/>
      <c r="M14" s="25">
        <f>SUM(M11:M13)</f>
        <v>15351620</v>
      </c>
      <c r="N14" s="25">
        <f>SUM(N11:N13)</f>
        <v>14584038.999999998</v>
      </c>
      <c r="O14" s="25">
        <f>SUM(O11:O13)</f>
        <v>767581.0000000014</v>
      </c>
      <c r="P14" s="20"/>
      <c r="Q14" s="20"/>
      <c r="R14" s="14"/>
      <c r="S14" s="22"/>
    </row>
    <row r="15" spans="1:19" ht="12.75">
      <c r="A15" s="14"/>
      <c r="B15" s="46" t="s">
        <v>39</v>
      </c>
      <c r="C15" s="14"/>
      <c r="D15" s="14"/>
      <c r="E15" s="14"/>
      <c r="F15" s="14"/>
      <c r="G15" s="14"/>
      <c r="H15" s="15"/>
      <c r="I15" s="16"/>
      <c r="J15" s="16"/>
      <c r="K15" s="14"/>
      <c r="L15" s="17"/>
      <c r="M15" s="18"/>
      <c r="N15" s="18"/>
      <c r="O15" s="19"/>
      <c r="P15" s="20"/>
      <c r="Q15" s="20"/>
      <c r="R15" s="14"/>
      <c r="S15" s="22"/>
    </row>
    <row r="16" spans="1:19" ht="51">
      <c r="A16" s="14">
        <v>4</v>
      </c>
      <c r="B16" s="29" t="s">
        <v>40</v>
      </c>
      <c r="C16" s="28">
        <v>1975</v>
      </c>
      <c r="D16" s="14"/>
      <c r="E16" s="14" t="s">
        <v>31</v>
      </c>
      <c r="F16" s="14">
        <v>5</v>
      </c>
      <c r="G16" s="14">
        <v>3</v>
      </c>
      <c r="H16" s="30">
        <v>2756.9</v>
      </c>
      <c r="I16" s="30">
        <v>2538.9</v>
      </c>
      <c r="J16" s="30">
        <v>1809.68</v>
      </c>
      <c r="K16" s="31">
        <v>139</v>
      </c>
      <c r="L16" s="26" t="s">
        <v>30</v>
      </c>
      <c r="M16" s="27">
        <v>2401800</v>
      </c>
      <c r="N16" s="18">
        <v>2281710</v>
      </c>
      <c r="O16" s="19">
        <v>120090</v>
      </c>
      <c r="P16" s="20">
        <v>946.0002363228169</v>
      </c>
      <c r="Q16" s="20">
        <v>946</v>
      </c>
      <c r="R16" s="21" t="s">
        <v>29</v>
      </c>
      <c r="S16" s="22" t="s">
        <v>33</v>
      </c>
    </row>
    <row r="17" spans="1:19" ht="38.25">
      <c r="A17" s="14">
        <v>5</v>
      </c>
      <c r="B17" s="32" t="s">
        <v>41</v>
      </c>
      <c r="C17" s="14">
        <v>1975</v>
      </c>
      <c r="D17" s="14" t="s">
        <v>27</v>
      </c>
      <c r="E17" s="14" t="s">
        <v>31</v>
      </c>
      <c r="F17" s="14">
        <v>5</v>
      </c>
      <c r="G17" s="14">
        <v>3</v>
      </c>
      <c r="H17" s="15">
        <v>2759.34</v>
      </c>
      <c r="I17" s="16">
        <v>2534.34</v>
      </c>
      <c r="J17" s="16">
        <v>2237.69</v>
      </c>
      <c r="K17" s="14">
        <v>127</v>
      </c>
      <c r="L17" s="17" t="s">
        <v>37</v>
      </c>
      <c r="M17" s="18">
        <v>562623</v>
      </c>
      <c r="N17" s="18">
        <v>534491.85</v>
      </c>
      <c r="O17" s="19">
        <v>28131.150000000023</v>
      </c>
      <c r="P17" s="20">
        <v>221.99981060157674</v>
      </c>
      <c r="Q17" s="20">
        <v>221.87</v>
      </c>
      <c r="R17" s="21" t="s">
        <v>29</v>
      </c>
      <c r="S17" s="22" t="s">
        <v>33</v>
      </c>
    </row>
    <row r="18" spans="1:19" ht="51">
      <c r="A18" s="14">
        <v>6</v>
      </c>
      <c r="B18" s="29" t="s">
        <v>42</v>
      </c>
      <c r="C18" s="28">
        <v>1977</v>
      </c>
      <c r="D18" s="14"/>
      <c r="E18" s="14" t="s">
        <v>31</v>
      </c>
      <c r="F18" s="14">
        <v>9</v>
      </c>
      <c r="G18" s="14">
        <v>3</v>
      </c>
      <c r="H18" s="15">
        <v>5062.53</v>
      </c>
      <c r="I18" s="16">
        <v>4528.13</v>
      </c>
      <c r="J18" s="16">
        <v>3163</v>
      </c>
      <c r="K18" s="14">
        <v>223</v>
      </c>
      <c r="L18" s="26" t="s">
        <v>30</v>
      </c>
      <c r="M18" s="27">
        <v>4239000</v>
      </c>
      <c r="N18" s="18">
        <v>4027050</v>
      </c>
      <c r="O18" s="19">
        <v>211950</v>
      </c>
      <c r="P18" s="20">
        <v>936.1480346191474</v>
      </c>
      <c r="Q18" s="20">
        <v>946</v>
      </c>
      <c r="R18" s="21" t="s">
        <v>29</v>
      </c>
      <c r="S18" s="22" t="s">
        <v>33</v>
      </c>
    </row>
    <row r="19" spans="1:19" ht="51">
      <c r="A19" s="14">
        <v>7</v>
      </c>
      <c r="B19" s="29" t="s">
        <v>43</v>
      </c>
      <c r="C19" s="28">
        <v>1975</v>
      </c>
      <c r="D19" s="14"/>
      <c r="E19" s="14" t="s">
        <v>31</v>
      </c>
      <c r="F19" s="14">
        <v>5</v>
      </c>
      <c r="G19" s="14">
        <v>3</v>
      </c>
      <c r="H19" s="15">
        <v>2775.02</v>
      </c>
      <c r="I19" s="16">
        <v>2549.02</v>
      </c>
      <c r="J19" s="16">
        <v>1709.93</v>
      </c>
      <c r="K19" s="14">
        <v>152</v>
      </c>
      <c r="L19" s="26" t="s">
        <v>30</v>
      </c>
      <c r="M19" s="27">
        <v>2411000</v>
      </c>
      <c r="N19" s="18">
        <v>2290450</v>
      </c>
      <c r="O19" s="19">
        <v>120550</v>
      </c>
      <c r="P19" s="20">
        <v>945.8537006378922</v>
      </c>
      <c r="Q19" s="20">
        <v>946</v>
      </c>
      <c r="R19" s="21" t="s">
        <v>29</v>
      </c>
      <c r="S19" s="22" t="s">
        <v>33</v>
      </c>
    </row>
    <row r="20" spans="1:19" ht="76.5">
      <c r="A20" s="14">
        <v>8</v>
      </c>
      <c r="B20" s="32" t="s">
        <v>44</v>
      </c>
      <c r="C20" s="14">
        <v>1977</v>
      </c>
      <c r="D20" s="14" t="s">
        <v>27</v>
      </c>
      <c r="E20" s="14" t="s">
        <v>31</v>
      </c>
      <c r="F20" s="14">
        <v>9</v>
      </c>
      <c r="G20" s="14">
        <v>6</v>
      </c>
      <c r="H20" s="15">
        <v>12223.2</v>
      </c>
      <c r="I20" s="16">
        <v>11100.2</v>
      </c>
      <c r="J20" s="16">
        <v>6748.6</v>
      </c>
      <c r="K20" s="14">
        <v>405</v>
      </c>
      <c r="L20" s="17" t="s">
        <v>28</v>
      </c>
      <c r="M20" s="18">
        <v>11740319</v>
      </c>
      <c r="N20" s="18">
        <v>11153303.049999999</v>
      </c>
      <c r="O20" s="19">
        <v>587015.9500000011</v>
      </c>
      <c r="P20" s="20">
        <v>1057.6673393272192</v>
      </c>
      <c r="Q20" s="20">
        <v>1168.24</v>
      </c>
      <c r="R20" s="21" t="s">
        <v>29</v>
      </c>
      <c r="S20" s="22" t="s">
        <v>33</v>
      </c>
    </row>
    <row r="21" spans="1:19" ht="38.25">
      <c r="A21" s="14">
        <v>9</v>
      </c>
      <c r="B21" s="32" t="s">
        <v>45</v>
      </c>
      <c r="C21" s="14">
        <v>1964</v>
      </c>
      <c r="D21" s="14" t="s">
        <v>27</v>
      </c>
      <c r="E21" s="14" t="s">
        <v>31</v>
      </c>
      <c r="F21" s="14">
        <v>5</v>
      </c>
      <c r="G21" s="14">
        <v>5</v>
      </c>
      <c r="H21" s="15">
        <v>4630.42</v>
      </c>
      <c r="I21" s="16">
        <v>4205.42</v>
      </c>
      <c r="J21" s="16">
        <v>3361.6</v>
      </c>
      <c r="K21" s="14">
        <v>176</v>
      </c>
      <c r="L21" s="17" t="s">
        <v>37</v>
      </c>
      <c r="M21" s="18">
        <v>1365314</v>
      </c>
      <c r="N21" s="18">
        <v>1297048.3</v>
      </c>
      <c r="O21" s="19">
        <v>68265.69999999995</v>
      </c>
      <c r="P21" s="20">
        <v>324.6558013230545</v>
      </c>
      <c r="Q21" s="20">
        <v>272.64</v>
      </c>
      <c r="R21" s="21" t="s">
        <v>29</v>
      </c>
      <c r="S21" s="22" t="s">
        <v>33</v>
      </c>
    </row>
    <row r="22" spans="1:19" ht="51">
      <c r="A22" s="14">
        <v>10</v>
      </c>
      <c r="B22" s="32" t="s">
        <v>46</v>
      </c>
      <c r="C22" s="14">
        <v>1965</v>
      </c>
      <c r="D22" s="14" t="s">
        <v>27</v>
      </c>
      <c r="E22" s="14" t="s">
        <v>31</v>
      </c>
      <c r="F22" s="14">
        <v>5</v>
      </c>
      <c r="G22" s="14">
        <v>6</v>
      </c>
      <c r="H22" s="15">
        <v>5828.95</v>
      </c>
      <c r="I22" s="16">
        <v>5336.95</v>
      </c>
      <c r="J22" s="16">
        <v>4255.83</v>
      </c>
      <c r="K22" s="14">
        <v>257</v>
      </c>
      <c r="L22" s="17" t="s">
        <v>35</v>
      </c>
      <c r="M22" s="18">
        <v>7657704</v>
      </c>
      <c r="N22" s="18">
        <v>7274818.8</v>
      </c>
      <c r="O22" s="19">
        <v>382885.2000000002</v>
      </c>
      <c r="P22" s="20">
        <v>1434.8464947207676</v>
      </c>
      <c r="Q22" s="20">
        <v>1088.25</v>
      </c>
      <c r="R22" s="21" t="s">
        <v>29</v>
      </c>
      <c r="S22" s="22" t="s">
        <v>33</v>
      </c>
    </row>
    <row r="23" spans="1:19" ht="51">
      <c r="A23" s="14">
        <v>11</v>
      </c>
      <c r="B23" s="32" t="s">
        <v>47</v>
      </c>
      <c r="C23" s="14">
        <v>1966</v>
      </c>
      <c r="D23" s="14" t="s">
        <v>27</v>
      </c>
      <c r="E23" s="14" t="s">
        <v>31</v>
      </c>
      <c r="F23" s="14">
        <v>5</v>
      </c>
      <c r="G23" s="14">
        <v>4</v>
      </c>
      <c r="H23" s="15">
        <v>3810.08</v>
      </c>
      <c r="I23" s="16">
        <v>3482.08</v>
      </c>
      <c r="J23" s="16">
        <v>2781.28</v>
      </c>
      <c r="K23" s="14">
        <v>173</v>
      </c>
      <c r="L23" s="17" t="s">
        <v>35</v>
      </c>
      <c r="M23" s="18">
        <v>5209424</v>
      </c>
      <c r="N23" s="18">
        <v>4948952.8</v>
      </c>
      <c r="O23" s="19">
        <v>260471.2000000002</v>
      </c>
      <c r="P23" s="20">
        <v>1496.0667187428205</v>
      </c>
      <c r="Q23" s="20">
        <v>1088.25</v>
      </c>
      <c r="R23" s="21" t="s">
        <v>29</v>
      </c>
      <c r="S23" s="22" t="s">
        <v>33</v>
      </c>
    </row>
    <row r="24" spans="1:19" ht="63.75">
      <c r="A24" s="14">
        <v>12</v>
      </c>
      <c r="B24" s="32" t="s">
        <v>48</v>
      </c>
      <c r="C24" s="14">
        <v>1958</v>
      </c>
      <c r="D24" s="14" t="s">
        <v>27</v>
      </c>
      <c r="E24" s="14" t="s">
        <v>31</v>
      </c>
      <c r="F24" s="14">
        <v>3</v>
      </c>
      <c r="G24" s="14">
        <v>2</v>
      </c>
      <c r="H24" s="15">
        <v>1496.27</v>
      </c>
      <c r="I24" s="16">
        <v>1318.87</v>
      </c>
      <c r="J24" s="16">
        <v>1218.68</v>
      </c>
      <c r="K24" s="14">
        <v>50</v>
      </c>
      <c r="L24" s="17" t="s">
        <v>49</v>
      </c>
      <c r="M24" s="18">
        <v>3320277</v>
      </c>
      <c r="N24" s="18">
        <v>3154262.25</v>
      </c>
      <c r="O24" s="19">
        <v>166014.75</v>
      </c>
      <c r="P24" s="20">
        <v>2517.516510345978</v>
      </c>
      <c r="Q24" s="20">
        <v>1088.25</v>
      </c>
      <c r="R24" s="21" t="s">
        <v>29</v>
      </c>
      <c r="S24" s="22" t="s">
        <v>33</v>
      </c>
    </row>
    <row r="25" spans="1:19" ht="63.75">
      <c r="A25" s="14">
        <v>13</v>
      </c>
      <c r="B25" s="32" t="s">
        <v>50</v>
      </c>
      <c r="C25" s="14">
        <v>1978</v>
      </c>
      <c r="D25" s="14" t="s">
        <v>27</v>
      </c>
      <c r="E25" s="14" t="s">
        <v>31</v>
      </c>
      <c r="F25" s="14">
        <v>9</v>
      </c>
      <c r="G25" s="14">
        <v>6</v>
      </c>
      <c r="H25" s="15">
        <v>9248.3</v>
      </c>
      <c r="I25" s="16">
        <v>8149.3</v>
      </c>
      <c r="J25" s="16">
        <v>6254.8</v>
      </c>
      <c r="K25" s="14">
        <v>424</v>
      </c>
      <c r="L25" s="17" t="s">
        <v>51</v>
      </c>
      <c r="M25" s="18">
        <v>9435458</v>
      </c>
      <c r="N25" s="18">
        <v>8963685.1</v>
      </c>
      <c r="O25" s="19">
        <v>471772.9</v>
      </c>
      <c r="P25" s="20">
        <v>1157.824353011915</v>
      </c>
      <c r="Q25" s="20">
        <v>1168</v>
      </c>
      <c r="R25" s="21" t="s">
        <v>29</v>
      </c>
      <c r="S25" s="22" t="s">
        <v>33</v>
      </c>
    </row>
    <row r="26" spans="1:19" ht="12.75">
      <c r="A26" s="14"/>
      <c r="B26" s="46" t="s">
        <v>52</v>
      </c>
      <c r="C26" s="14"/>
      <c r="D26" s="14"/>
      <c r="E26" s="14"/>
      <c r="F26" s="14"/>
      <c r="G26" s="14"/>
      <c r="H26" s="45">
        <f>SUM(H16:H25)</f>
        <v>50591.009999999995</v>
      </c>
      <c r="I26" s="45">
        <f>SUM(I16:I25)</f>
        <v>45743.21000000001</v>
      </c>
      <c r="J26" s="45">
        <f>SUM(J16:J25)</f>
        <v>33541.090000000004</v>
      </c>
      <c r="K26" s="24">
        <f>SUM(K16:K25)</f>
        <v>2126</v>
      </c>
      <c r="L26" s="17"/>
      <c r="M26" s="25">
        <f>SUM(M16:M25)</f>
        <v>48342919</v>
      </c>
      <c r="N26" s="25">
        <f>SUM(N16:N25)</f>
        <v>45925772.15</v>
      </c>
      <c r="O26" s="25">
        <f>SUM(O16:O25)</f>
        <v>2417146.8500000015</v>
      </c>
      <c r="P26" s="20"/>
      <c r="Q26" s="20"/>
      <c r="R26" s="14"/>
      <c r="S26" s="29"/>
    </row>
    <row r="27" spans="1:19" ht="12.75">
      <c r="A27" s="8"/>
      <c r="B27" s="33" t="s">
        <v>53</v>
      </c>
      <c r="C27" s="8"/>
      <c r="D27" s="8"/>
      <c r="E27" s="8"/>
      <c r="F27" s="8"/>
      <c r="G27" s="8"/>
      <c r="H27" s="45">
        <f>H26+H14</f>
        <v>63760.60999999999</v>
      </c>
      <c r="I27" s="45">
        <f>I26+I14</f>
        <v>57171.71000000001</v>
      </c>
      <c r="J27" s="45">
        <f>J26+J14</f>
        <v>43189.19</v>
      </c>
      <c r="K27" s="45">
        <f>K26+K14</f>
        <v>2586</v>
      </c>
      <c r="L27" s="34"/>
      <c r="M27" s="25">
        <f>M26+M14</f>
        <v>63694539</v>
      </c>
      <c r="N27" s="25">
        <f>N26+N14</f>
        <v>60509811.15</v>
      </c>
      <c r="O27" s="25">
        <f>O26+O14</f>
        <v>3184727.850000003</v>
      </c>
      <c r="P27" s="8"/>
      <c r="Q27" s="8"/>
      <c r="R27" s="35"/>
      <c r="S27" s="35"/>
    </row>
    <row r="28" spans="1:19" ht="12.75">
      <c r="A28" s="36"/>
      <c r="B28" s="37"/>
      <c r="C28" s="37"/>
      <c r="D28" s="37"/>
      <c r="E28" s="37"/>
      <c r="F28" s="37"/>
      <c r="G28" s="37"/>
      <c r="H28" s="38"/>
      <c r="I28" s="39"/>
      <c r="J28" s="39"/>
      <c r="K28" s="39"/>
      <c r="L28" s="40"/>
      <c r="M28" s="36"/>
      <c r="N28" s="36"/>
      <c r="O28" s="41"/>
      <c r="P28" s="36"/>
      <c r="Q28" s="36"/>
      <c r="R28" s="42"/>
      <c r="S28" s="42"/>
    </row>
    <row r="29" spans="1:19" ht="12.75">
      <c r="A29" s="1"/>
      <c r="B29" s="43"/>
      <c r="C29" s="43"/>
      <c r="D29" s="43"/>
      <c r="E29" s="43"/>
      <c r="F29" s="43"/>
      <c r="G29" s="43"/>
      <c r="H29" s="44"/>
      <c r="I29" s="43"/>
      <c r="J29" s="43"/>
      <c r="K29" s="43"/>
      <c r="L29" s="44"/>
      <c r="M29" s="43"/>
      <c r="N29" s="1"/>
      <c r="O29" s="1"/>
      <c r="P29" s="1"/>
      <c r="Q29" s="1"/>
      <c r="R29" s="1"/>
      <c r="S29" s="1"/>
    </row>
    <row r="30" spans="2:13" ht="12.75">
      <c r="B30" s="43"/>
      <c r="C30" s="43"/>
      <c r="D30" s="43"/>
      <c r="E30" s="43"/>
      <c r="F30" s="43"/>
      <c r="G30" s="43"/>
      <c r="H30" s="44"/>
      <c r="I30" s="43"/>
      <c r="J30" s="43"/>
      <c r="K30" s="43"/>
      <c r="L30" s="44"/>
      <c r="M30" s="43"/>
    </row>
    <row r="31" spans="2:13" ht="12.75">
      <c r="B31" s="43"/>
      <c r="C31" s="43"/>
      <c r="D31" s="43"/>
      <c r="E31" s="43"/>
      <c r="F31" s="43"/>
      <c r="G31" s="43"/>
      <c r="H31" s="44"/>
      <c r="I31" s="43"/>
      <c r="J31" s="43"/>
      <c r="K31" s="43"/>
      <c r="L31" s="44"/>
      <c r="M31" s="43"/>
    </row>
  </sheetData>
  <sheetProtection/>
  <mergeCells count="23">
    <mergeCell ref="P5:P7"/>
    <mergeCell ref="A1:P1"/>
    <mergeCell ref="A2:P2"/>
    <mergeCell ref="A3:Q3"/>
    <mergeCell ref="A5:A8"/>
    <mergeCell ref="B5:B8"/>
    <mergeCell ref="Q5:Q7"/>
    <mergeCell ref="L5:L8"/>
    <mergeCell ref="H5:H7"/>
    <mergeCell ref="C5:D5"/>
    <mergeCell ref="F5:F8"/>
    <mergeCell ref="N6:N7"/>
    <mergeCell ref="M5:O5"/>
    <mergeCell ref="S5:S8"/>
    <mergeCell ref="C6:C8"/>
    <mergeCell ref="D6:D8"/>
    <mergeCell ref="M6:M7"/>
    <mergeCell ref="I5:J6"/>
    <mergeCell ref="R5:R8"/>
    <mergeCell ref="O6:O7"/>
    <mergeCell ref="E5:E8"/>
    <mergeCell ref="K5:K7"/>
    <mergeCell ref="G5:G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4">
      <selection activeCell="Q14" sqref="Q14"/>
    </sheetView>
  </sheetViews>
  <sheetFormatPr defaultColWidth="9.140625" defaultRowHeight="15"/>
  <cols>
    <col min="1" max="1" width="4.28125" style="110" customWidth="1"/>
    <col min="2" max="2" width="19.421875" style="104" customWidth="1"/>
    <col min="3" max="3" width="4.8515625" style="104" customWidth="1"/>
    <col min="4" max="4" width="5.421875" style="104" customWidth="1"/>
    <col min="5" max="5" width="8.28125" style="118" customWidth="1"/>
    <col min="6" max="6" width="3.28125" style="104" customWidth="1"/>
    <col min="7" max="7" width="3.7109375" style="104" customWidth="1"/>
    <col min="8" max="8" width="8.00390625" style="104" customWidth="1"/>
    <col min="9" max="9" width="7.8515625" style="104" customWidth="1"/>
    <col min="10" max="10" width="8.421875" style="104" customWidth="1"/>
    <col min="11" max="11" width="6.140625" style="104" customWidth="1"/>
    <col min="12" max="12" width="12.7109375" style="104" customWidth="1"/>
    <col min="13" max="13" width="11.8515625" style="104" customWidth="1"/>
    <col min="14" max="14" width="10.421875" style="104" customWidth="1"/>
    <col min="15" max="15" width="10.57421875" style="104" customWidth="1"/>
    <col min="16" max="16" width="4.7109375" style="104" customWidth="1"/>
    <col min="17" max="17" width="8.8515625" style="104" customWidth="1"/>
    <col min="18" max="18" width="15.421875" style="104" hidden="1" customWidth="1"/>
    <col min="19" max="19" width="13.140625" style="104" hidden="1" customWidth="1"/>
    <col min="20" max="20" width="13.00390625" style="104" hidden="1" customWidth="1"/>
    <col min="21" max="21" width="15.00390625" style="104" hidden="1" customWidth="1"/>
    <col min="22" max="22" width="12.7109375" style="104" hidden="1" customWidth="1"/>
    <col min="23" max="16384" width="9.140625" style="104" customWidth="1"/>
  </cols>
  <sheetData>
    <row r="1" spans="1:18" ht="12.75">
      <c r="A1" s="233" t="s">
        <v>58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1:18" ht="33.75" customHeight="1">
      <c r="A2" s="233" t="s">
        <v>59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</row>
    <row r="3" ht="12.75">
      <c r="A3" s="105"/>
    </row>
    <row r="4" spans="1:20" ht="15.75" customHeight="1">
      <c r="A4" s="234" t="s">
        <v>1</v>
      </c>
      <c r="B4" s="234" t="s">
        <v>2</v>
      </c>
      <c r="C4" s="237" t="s">
        <v>3</v>
      </c>
      <c r="D4" s="237"/>
      <c r="E4" s="238" t="s">
        <v>60</v>
      </c>
      <c r="F4" s="220" t="s">
        <v>5</v>
      </c>
      <c r="G4" s="220" t="s">
        <v>6</v>
      </c>
      <c r="H4" s="220" t="s">
        <v>7</v>
      </c>
      <c r="I4" s="241" t="s">
        <v>8</v>
      </c>
      <c r="J4" s="242"/>
      <c r="K4" s="220" t="s">
        <v>61</v>
      </c>
      <c r="L4" s="223" t="s">
        <v>62</v>
      </c>
      <c r="M4" s="226" t="s">
        <v>11</v>
      </c>
      <c r="N4" s="227"/>
      <c r="O4" s="227"/>
      <c r="P4" s="227"/>
      <c r="Q4" s="228"/>
      <c r="R4" s="229" t="s">
        <v>12</v>
      </c>
      <c r="S4" s="232" t="s">
        <v>13</v>
      </c>
      <c r="T4" s="220" t="s">
        <v>14</v>
      </c>
    </row>
    <row r="5" spans="1:20" ht="19.5" customHeight="1">
      <c r="A5" s="235"/>
      <c r="B5" s="235"/>
      <c r="C5" s="220" t="s">
        <v>16</v>
      </c>
      <c r="D5" s="220" t="s">
        <v>76</v>
      </c>
      <c r="E5" s="239"/>
      <c r="F5" s="221"/>
      <c r="G5" s="221"/>
      <c r="H5" s="221"/>
      <c r="I5" s="243"/>
      <c r="J5" s="244"/>
      <c r="K5" s="221"/>
      <c r="L5" s="224"/>
      <c r="M5" s="220" t="s">
        <v>17</v>
      </c>
      <c r="N5" s="245" t="s">
        <v>63</v>
      </c>
      <c r="O5" s="246"/>
      <c r="P5" s="246"/>
      <c r="Q5" s="247"/>
      <c r="R5" s="230"/>
      <c r="S5" s="232"/>
      <c r="T5" s="221"/>
    </row>
    <row r="6" spans="1:20" ht="237" customHeight="1">
      <c r="A6" s="235"/>
      <c r="B6" s="235"/>
      <c r="C6" s="221"/>
      <c r="D6" s="221"/>
      <c r="E6" s="239"/>
      <c r="F6" s="221"/>
      <c r="G6" s="221"/>
      <c r="H6" s="222"/>
      <c r="I6" s="73" t="s">
        <v>17</v>
      </c>
      <c r="J6" s="73" t="s">
        <v>21</v>
      </c>
      <c r="K6" s="222"/>
      <c r="L6" s="224"/>
      <c r="M6" s="222"/>
      <c r="N6" s="74" t="s">
        <v>64</v>
      </c>
      <c r="O6" s="75" t="s">
        <v>18</v>
      </c>
      <c r="P6" s="75" t="s">
        <v>66</v>
      </c>
      <c r="Q6" s="74" t="s">
        <v>19</v>
      </c>
      <c r="R6" s="231"/>
      <c r="S6" s="232"/>
      <c r="T6" s="221"/>
    </row>
    <row r="7" spans="1:20" s="106" customFormat="1" ht="23.25" customHeight="1">
      <c r="A7" s="236"/>
      <c r="B7" s="236"/>
      <c r="C7" s="222"/>
      <c r="D7" s="222"/>
      <c r="E7" s="240"/>
      <c r="F7" s="222"/>
      <c r="G7" s="222"/>
      <c r="H7" s="76" t="s">
        <v>22</v>
      </c>
      <c r="I7" s="76" t="s">
        <v>22</v>
      </c>
      <c r="J7" s="76" t="s">
        <v>22</v>
      </c>
      <c r="K7" s="76" t="s">
        <v>23</v>
      </c>
      <c r="L7" s="225"/>
      <c r="M7" s="76" t="s">
        <v>24</v>
      </c>
      <c r="N7" s="76" t="s">
        <v>24</v>
      </c>
      <c r="O7" s="76" t="s">
        <v>24</v>
      </c>
      <c r="P7" s="76" t="s">
        <v>24</v>
      </c>
      <c r="Q7" s="76" t="s">
        <v>24</v>
      </c>
      <c r="R7" s="77" t="s">
        <v>25</v>
      </c>
      <c r="S7" s="77" t="s">
        <v>25</v>
      </c>
      <c r="T7" s="222"/>
    </row>
    <row r="8" spans="1:22" s="106" customFormat="1" ht="36">
      <c r="A8" s="79">
        <v>1</v>
      </c>
      <c r="B8" s="80" t="s">
        <v>67</v>
      </c>
      <c r="C8" s="121" t="s">
        <v>68</v>
      </c>
      <c r="D8" s="122"/>
      <c r="E8" s="98" t="s">
        <v>31</v>
      </c>
      <c r="F8" s="79">
        <v>3</v>
      </c>
      <c r="G8" s="79">
        <v>3</v>
      </c>
      <c r="H8" s="82">
        <v>1940.5</v>
      </c>
      <c r="I8" s="82">
        <v>1790.3</v>
      </c>
      <c r="J8" s="82">
        <v>1157.7</v>
      </c>
      <c r="K8" s="82">
        <v>55</v>
      </c>
      <c r="L8" s="120" t="s">
        <v>37</v>
      </c>
      <c r="M8" s="83">
        <v>488100</v>
      </c>
      <c r="N8" s="84">
        <v>231847</v>
      </c>
      <c r="O8" s="84">
        <v>231847</v>
      </c>
      <c r="P8" s="84"/>
      <c r="Q8" s="84">
        <v>24406</v>
      </c>
      <c r="R8" s="85">
        <f aca="true" t="shared" si="0" ref="R8:R13">M8/I8</f>
        <v>272.6358710830587</v>
      </c>
      <c r="S8" s="79">
        <v>273</v>
      </c>
      <c r="T8" s="86" t="s">
        <v>29</v>
      </c>
      <c r="U8" s="107">
        <f aca="true" t="shared" si="1" ref="U8:U13">Q8*100/M8</f>
        <v>5.00020487604999</v>
      </c>
      <c r="V8" s="108">
        <f aca="true" t="shared" si="2" ref="V8:V13">(N8+O8)*100/M8</f>
        <v>94.99979512395001</v>
      </c>
    </row>
    <row r="9" spans="1:22" s="109" customFormat="1" ht="25.5">
      <c r="A9" s="79">
        <v>2</v>
      </c>
      <c r="B9" s="80" t="s">
        <v>69</v>
      </c>
      <c r="C9" s="102">
        <v>1956</v>
      </c>
      <c r="D9" s="102"/>
      <c r="E9" s="98" t="s">
        <v>31</v>
      </c>
      <c r="F9" s="81">
        <v>3</v>
      </c>
      <c r="G9" s="81">
        <v>4</v>
      </c>
      <c r="H9" s="81">
        <v>2339.63</v>
      </c>
      <c r="I9" s="81">
        <v>2091.63</v>
      </c>
      <c r="J9" s="81">
        <v>1327.56</v>
      </c>
      <c r="K9" s="81">
        <v>67</v>
      </c>
      <c r="L9" s="120" t="s">
        <v>70</v>
      </c>
      <c r="M9" s="87">
        <v>1336470</v>
      </c>
      <c r="N9" s="84">
        <v>634823</v>
      </c>
      <c r="O9" s="84">
        <v>634823</v>
      </c>
      <c r="P9" s="88" t="s">
        <v>27</v>
      </c>
      <c r="Q9" s="84">
        <v>66824</v>
      </c>
      <c r="R9" s="85">
        <f t="shared" si="0"/>
        <v>638.9610017068028</v>
      </c>
      <c r="S9" s="81">
        <v>1118</v>
      </c>
      <c r="T9" s="86" t="s">
        <v>29</v>
      </c>
      <c r="U9" s="107">
        <f t="shared" si="1"/>
        <v>5.0000374119882975</v>
      </c>
      <c r="V9" s="108">
        <f t="shared" si="2"/>
        <v>94.9999625880117</v>
      </c>
    </row>
    <row r="10" spans="1:22" s="109" customFormat="1" ht="23.25" customHeight="1">
      <c r="A10" s="79">
        <v>3</v>
      </c>
      <c r="B10" s="80" t="s">
        <v>71</v>
      </c>
      <c r="C10" s="102">
        <v>1917</v>
      </c>
      <c r="D10" s="102" t="s">
        <v>77</v>
      </c>
      <c r="E10" s="98" t="s">
        <v>31</v>
      </c>
      <c r="F10" s="81">
        <v>3</v>
      </c>
      <c r="G10" s="81">
        <v>3</v>
      </c>
      <c r="H10" s="81">
        <v>1760.9</v>
      </c>
      <c r="I10" s="81">
        <v>1515.9</v>
      </c>
      <c r="J10" s="81">
        <v>1015.3</v>
      </c>
      <c r="K10" s="81">
        <v>74</v>
      </c>
      <c r="L10" s="120" t="s">
        <v>70</v>
      </c>
      <c r="M10" s="87">
        <v>1195609</v>
      </c>
      <c r="N10" s="84">
        <v>567913</v>
      </c>
      <c r="O10" s="84">
        <v>567913</v>
      </c>
      <c r="P10" s="88" t="s">
        <v>27</v>
      </c>
      <c r="Q10" s="84">
        <v>59783</v>
      </c>
      <c r="R10" s="85">
        <f t="shared" si="0"/>
        <v>788.7123161158387</v>
      </c>
      <c r="S10" s="81">
        <v>1452</v>
      </c>
      <c r="T10" s="86" t="s">
        <v>29</v>
      </c>
      <c r="U10" s="107">
        <f t="shared" si="1"/>
        <v>5.000213280428635</v>
      </c>
      <c r="V10" s="108">
        <f t="shared" si="2"/>
        <v>94.99978671957136</v>
      </c>
    </row>
    <row r="11" spans="1:22" s="109" customFormat="1" ht="36">
      <c r="A11" s="79">
        <v>7</v>
      </c>
      <c r="B11" s="92" t="s">
        <v>72</v>
      </c>
      <c r="C11" s="103">
        <v>1963</v>
      </c>
      <c r="D11" s="103" t="s">
        <v>27</v>
      </c>
      <c r="E11" s="99" t="s">
        <v>31</v>
      </c>
      <c r="F11" s="93">
        <v>5</v>
      </c>
      <c r="G11" s="93">
        <v>5</v>
      </c>
      <c r="H11" s="94">
        <v>4634.46</v>
      </c>
      <c r="I11" s="95">
        <v>4241.46</v>
      </c>
      <c r="J11" s="95">
        <v>1771.72</v>
      </c>
      <c r="K11" s="93">
        <v>219</v>
      </c>
      <c r="L11" s="120" t="s">
        <v>37</v>
      </c>
      <c r="M11" s="87">
        <v>885839</v>
      </c>
      <c r="N11" s="84">
        <v>420766.5</v>
      </c>
      <c r="O11" s="84">
        <v>420766.5</v>
      </c>
      <c r="P11" s="88" t="s">
        <v>27</v>
      </c>
      <c r="Q11" s="84">
        <v>44306</v>
      </c>
      <c r="R11" s="85">
        <f t="shared" si="0"/>
        <v>208.85237630438576</v>
      </c>
      <c r="S11" s="79">
        <v>273</v>
      </c>
      <c r="T11" s="86" t="s">
        <v>29</v>
      </c>
      <c r="U11" s="107">
        <f t="shared" si="1"/>
        <v>5.001586066994115</v>
      </c>
      <c r="V11" s="108">
        <f t="shared" si="2"/>
        <v>94.99841393300588</v>
      </c>
    </row>
    <row r="12" spans="1:22" s="108" customFormat="1" ht="72">
      <c r="A12" s="79">
        <v>8</v>
      </c>
      <c r="B12" s="89" t="s">
        <v>73</v>
      </c>
      <c r="C12" s="102">
        <v>1982</v>
      </c>
      <c r="D12" s="102" t="s">
        <v>27</v>
      </c>
      <c r="E12" s="98" t="s">
        <v>31</v>
      </c>
      <c r="F12" s="81">
        <v>9</v>
      </c>
      <c r="G12" s="81">
        <v>2</v>
      </c>
      <c r="H12" s="90">
        <v>3775.2</v>
      </c>
      <c r="I12" s="90">
        <v>3325</v>
      </c>
      <c r="J12" s="90">
        <v>2329.7</v>
      </c>
      <c r="K12" s="81">
        <v>173</v>
      </c>
      <c r="L12" s="120" t="s">
        <v>28</v>
      </c>
      <c r="M12" s="87">
        <v>4050709</v>
      </c>
      <c r="N12" s="96">
        <v>1924086</v>
      </c>
      <c r="O12" s="96">
        <v>1924086</v>
      </c>
      <c r="P12" s="96" t="s">
        <v>27</v>
      </c>
      <c r="Q12" s="96">
        <v>202537</v>
      </c>
      <c r="R12" s="85">
        <f t="shared" si="0"/>
        <v>1218.2583458646616</v>
      </c>
      <c r="S12" s="91">
        <v>1518</v>
      </c>
      <c r="T12" s="86" t="s">
        <v>29</v>
      </c>
      <c r="U12" s="107">
        <f t="shared" si="1"/>
        <v>5.000038264906218</v>
      </c>
      <c r="V12" s="108">
        <f t="shared" si="2"/>
        <v>94.99996173509378</v>
      </c>
    </row>
    <row r="13" spans="1:22" s="108" customFormat="1" ht="72">
      <c r="A13" s="79">
        <v>9</v>
      </c>
      <c r="B13" s="89" t="s">
        <v>74</v>
      </c>
      <c r="C13" s="102">
        <v>1982</v>
      </c>
      <c r="D13" s="102" t="s">
        <v>27</v>
      </c>
      <c r="E13" s="98" t="s">
        <v>31</v>
      </c>
      <c r="F13" s="81">
        <v>7</v>
      </c>
      <c r="G13" s="81">
        <v>3</v>
      </c>
      <c r="H13" s="90">
        <v>3580.2</v>
      </c>
      <c r="I13" s="90">
        <v>3161.3</v>
      </c>
      <c r="J13" s="90">
        <v>2719.3</v>
      </c>
      <c r="K13" s="81">
        <v>128</v>
      </c>
      <c r="L13" s="120" t="s">
        <v>28</v>
      </c>
      <c r="M13" s="87">
        <v>4540094</v>
      </c>
      <c r="N13" s="96">
        <v>2156544</v>
      </c>
      <c r="O13" s="96">
        <v>2156544</v>
      </c>
      <c r="P13" s="96" t="s">
        <v>27</v>
      </c>
      <c r="Q13" s="96">
        <v>227006</v>
      </c>
      <c r="R13" s="85">
        <f t="shared" si="0"/>
        <v>1436.1477873026918</v>
      </c>
      <c r="S13" s="91">
        <v>1518</v>
      </c>
      <c r="T13" s="86" t="s">
        <v>29</v>
      </c>
      <c r="U13" s="107">
        <f t="shared" si="1"/>
        <v>5.000028633768376</v>
      </c>
      <c r="V13" s="108">
        <f t="shared" si="2"/>
        <v>94.99997136623162</v>
      </c>
    </row>
    <row r="14" spans="1:20" s="117" customFormat="1" ht="30.75" customHeight="1">
      <c r="A14" s="100"/>
      <c r="B14" s="112" t="s">
        <v>75</v>
      </c>
      <c r="C14" s="100"/>
      <c r="D14" s="100"/>
      <c r="E14" s="100"/>
      <c r="F14" s="100"/>
      <c r="G14" s="100"/>
      <c r="H14" s="113">
        <f>SUM(H8:H13)</f>
        <v>18030.890000000003</v>
      </c>
      <c r="I14" s="113">
        <f>SUM(I8:I13)</f>
        <v>16125.59</v>
      </c>
      <c r="J14" s="113">
        <f>SUM(J8:J13)</f>
        <v>10321.28</v>
      </c>
      <c r="K14" s="114">
        <f>SUM(K8:K13)</f>
        <v>716</v>
      </c>
      <c r="L14" s="115"/>
      <c r="M14" s="116">
        <f>SUM(M8:M13)</f>
        <v>12496821</v>
      </c>
      <c r="N14" s="116">
        <f>SUM(N8:N13)</f>
        <v>5935979.5</v>
      </c>
      <c r="O14" s="116">
        <f>SUM(O8:O13)</f>
        <v>5935979.5</v>
      </c>
      <c r="P14" s="116">
        <f>SUM(P9:P13)</f>
        <v>0</v>
      </c>
      <c r="Q14" s="116">
        <f>SUM(Q8:Q13)</f>
        <v>624862</v>
      </c>
      <c r="R14" s="100"/>
      <c r="S14" s="100"/>
      <c r="T14" s="100"/>
    </row>
    <row r="15" spans="2:13" ht="12.75">
      <c r="B15" s="111"/>
      <c r="C15" s="111"/>
      <c r="D15" s="111"/>
      <c r="E15" s="119"/>
      <c r="F15" s="111"/>
      <c r="G15" s="111"/>
      <c r="H15" s="111"/>
      <c r="I15" s="111"/>
      <c r="J15" s="111"/>
      <c r="K15" s="111"/>
      <c r="L15" s="111"/>
      <c r="M15" s="111"/>
    </row>
    <row r="16" spans="2:13" ht="12.75">
      <c r="B16" s="111"/>
      <c r="C16" s="111"/>
      <c r="D16" s="111"/>
      <c r="E16" s="119"/>
      <c r="F16" s="111"/>
      <c r="G16" s="111"/>
      <c r="H16" s="111"/>
      <c r="I16" s="111"/>
      <c r="J16" s="111"/>
      <c r="K16" s="111"/>
      <c r="L16" s="111"/>
      <c r="M16" s="111"/>
    </row>
    <row r="17" spans="2:13" ht="12.75">
      <c r="B17" s="111"/>
      <c r="C17" s="111"/>
      <c r="D17" s="111"/>
      <c r="E17" s="119"/>
      <c r="F17" s="111"/>
      <c r="G17" s="111"/>
      <c r="H17" s="111"/>
      <c r="I17" s="111"/>
      <c r="J17" s="111"/>
      <c r="K17" s="111"/>
      <c r="L17" s="111"/>
      <c r="M17" s="111"/>
    </row>
    <row r="18" spans="2:13" ht="12.75">
      <c r="B18" s="111"/>
      <c r="C18" s="111"/>
      <c r="D18" s="111"/>
      <c r="E18" s="119"/>
      <c r="F18" s="111"/>
      <c r="G18" s="111"/>
      <c r="H18" s="111"/>
      <c r="I18" s="111"/>
      <c r="J18" s="111"/>
      <c r="K18" s="111"/>
      <c r="L18" s="111"/>
      <c r="M18" s="111"/>
    </row>
    <row r="19" spans="2:13" ht="12.75">
      <c r="B19" s="111"/>
      <c r="C19" s="111"/>
      <c r="D19" s="111"/>
      <c r="E19" s="119"/>
      <c r="F19" s="111"/>
      <c r="G19" s="111"/>
      <c r="H19" s="111"/>
      <c r="I19" s="111"/>
      <c r="J19" s="111"/>
      <c r="K19" s="111"/>
      <c r="L19" s="111"/>
      <c r="M19" s="111"/>
    </row>
    <row r="20" spans="2:13" ht="12.75">
      <c r="B20" s="111"/>
      <c r="C20" s="111"/>
      <c r="D20" s="111"/>
      <c r="E20" s="119"/>
      <c r="F20" s="111"/>
      <c r="G20" s="111"/>
      <c r="H20" s="111"/>
      <c r="I20" s="111"/>
      <c r="J20" s="111"/>
      <c r="K20" s="111"/>
      <c r="L20" s="111"/>
      <c r="M20" s="111"/>
    </row>
  </sheetData>
  <sheetProtection/>
  <mergeCells count="20">
    <mergeCell ref="H4:H6"/>
    <mergeCell ref="I4:J5"/>
    <mergeCell ref="C5:C7"/>
    <mergeCell ref="D5:D7"/>
    <mergeCell ref="S4:S6"/>
    <mergeCell ref="T4:T7"/>
    <mergeCell ref="A1:R1"/>
    <mergeCell ref="A2:R2"/>
    <mergeCell ref="A4:A7"/>
    <mergeCell ref="B4:B7"/>
    <mergeCell ref="C4:D4"/>
    <mergeCell ref="E4:E7"/>
    <mergeCell ref="F4:F7"/>
    <mergeCell ref="G4:G7"/>
    <mergeCell ref="K4:K6"/>
    <mergeCell ref="L4:L7"/>
    <mergeCell ref="M4:Q4"/>
    <mergeCell ref="R4:R6"/>
    <mergeCell ref="M5:M6"/>
    <mergeCell ref="N5:Q5"/>
  </mergeCells>
  <printOptions/>
  <pageMargins left="0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selection activeCell="O34" sqref="O34"/>
    </sheetView>
  </sheetViews>
  <sheetFormatPr defaultColWidth="9.140625" defaultRowHeight="15"/>
  <cols>
    <col min="1" max="1" width="3.7109375" style="71" customWidth="1"/>
    <col min="2" max="2" width="23.7109375" style="104" customWidth="1"/>
    <col min="3" max="3" width="5.00390625" style="71" customWidth="1"/>
    <col min="4" max="4" width="5.7109375" style="71" customWidth="1"/>
    <col min="5" max="5" width="8.421875" style="49" customWidth="1"/>
    <col min="6" max="6" width="4.7109375" style="71" customWidth="1"/>
    <col min="7" max="7" width="4.8515625" style="71" customWidth="1"/>
    <col min="8" max="8" width="7.57421875" style="71" customWidth="1"/>
    <col min="9" max="9" width="7.421875" style="71" customWidth="1"/>
    <col min="10" max="10" width="7.7109375" style="71" customWidth="1"/>
    <col min="11" max="11" width="6.00390625" style="71" customWidth="1"/>
    <col min="12" max="12" width="9.8515625" style="71" customWidth="1"/>
    <col min="13" max="13" width="7.140625" style="123" customWidth="1"/>
    <col min="14" max="14" width="10.421875" style="71" customWidth="1"/>
    <col min="15" max="15" width="10.7109375" style="71" customWidth="1"/>
    <col min="16" max="16" width="8.8515625" style="71" customWidth="1"/>
    <col min="17" max="17" width="9.00390625" style="71" hidden="1" customWidth="1"/>
    <col min="18" max="18" width="7.7109375" style="71" hidden="1" customWidth="1"/>
    <col min="19" max="19" width="9.00390625" style="71" hidden="1" customWidth="1"/>
    <col min="20" max="20" width="31.8515625" style="71" hidden="1" customWidth="1"/>
    <col min="21" max="21" width="16.421875" style="71" hidden="1" customWidth="1"/>
    <col min="22" max="22" width="17.421875" style="71" hidden="1" customWidth="1"/>
    <col min="23" max="16384" width="9.140625" style="71" customWidth="1"/>
  </cols>
  <sheetData>
    <row r="1" spans="1:17" ht="12.75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</row>
    <row r="2" spans="1:17" ht="33.75" customHeight="1">
      <c r="A2" s="233" t="s">
        <v>107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</row>
    <row r="3" spans="1:18" ht="15.75" customHeight="1">
      <c r="A3" s="252" t="s">
        <v>55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</row>
    <row r="4" ht="8.25" customHeight="1">
      <c r="A4" s="72"/>
    </row>
    <row r="5" spans="1:20" ht="15.75" customHeight="1">
      <c r="A5" s="234" t="s">
        <v>1</v>
      </c>
      <c r="B5" s="234" t="s">
        <v>2</v>
      </c>
      <c r="C5" s="237" t="s">
        <v>3</v>
      </c>
      <c r="D5" s="237"/>
      <c r="E5" s="238" t="s">
        <v>4</v>
      </c>
      <c r="F5" s="220" t="s">
        <v>5</v>
      </c>
      <c r="G5" s="220" t="s">
        <v>6</v>
      </c>
      <c r="H5" s="220" t="s">
        <v>7</v>
      </c>
      <c r="I5" s="241" t="s">
        <v>8</v>
      </c>
      <c r="J5" s="242"/>
      <c r="K5" s="248" t="s">
        <v>61</v>
      </c>
      <c r="L5" s="251" t="s">
        <v>78</v>
      </c>
      <c r="M5" s="251"/>
      <c r="N5" s="226" t="s">
        <v>11</v>
      </c>
      <c r="O5" s="227"/>
      <c r="P5" s="228"/>
      <c r="Q5" s="229" t="s">
        <v>79</v>
      </c>
      <c r="R5" s="232" t="s">
        <v>80</v>
      </c>
      <c r="S5" s="220" t="s">
        <v>14</v>
      </c>
      <c r="T5" s="232" t="s">
        <v>81</v>
      </c>
    </row>
    <row r="6" spans="1:20" ht="19.5" customHeight="1">
      <c r="A6" s="235"/>
      <c r="B6" s="235"/>
      <c r="C6" s="220" t="s">
        <v>16</v>
      </c>
      <c r="D6" s="220" t="s">
        <v>82</v>
      </c>
      <c r="E6" s="239"/>
      <c r="F6" s="221"/>
      <c r="G6" s="221"/>
      <c r="H6" s="221"/>
      <c r="I6" s="243"/>
      <c r="J6" s="244"/>
      <c r="K6" s="249"/>
      <c r="L6" s="251"/>
      <c r="M6" s="251"/>
      <c r="N6" s="220" t="s">
        <v>17</v>
      </c>
      <c r="O6" s="246" t="s">
        <v>83</v>
      </c>
      <c r="P6" s="247"/>
      <c r="Q6" s="230"/>
      <c r="R6" s="232"/>
      <c r="S6" s="221"/>
      <c r="T6" s="232"/>
    </row>
    <row r="7" spans="1:20" ht="227.25" customHeight="1">
      <c r="A7" s="235"/>
      <c r="B7" s="235"/>
      <c r="C7" s="221"/>
      <c r="D7" s="221"/>
      <c r="E7" s="239"/>
      <c r="F7" s="221"/>
      <c r="G7" s="221"/>
      <c r="H7" s="222"/>
      <c r="I7" s="73" t="s">
        <v>20</v>
      </c>
      <c r="J7" s="124" t="s">
        <v>84</v>
      </c>
      <c r="K7" s="250"/>
      <c r="L7" s="124" t="s">
        <v>85</v>
      </c>
      <c r="M7" s="125" t="s">
        <v>86</v>
      </c>
      <c r="N7" s="222"/>
      <c r="O7" s="75" t="s">
        <v>87</v>
      </c>
      <c r="P7" s="74" t="s">
        <v>19</v>
      </c>
      <c r="Q7" s="231"/>
      <c r="R7" s="232"/>
      <c r="S7" s="221"/>
      <c r="T7" s="232"/>
    </row>
    <row r="8" spans="1:20" s="78" customFormat="1" ht="30.75" customHeight="1">
      <c r="A8" s="236"/>
      <c r="B8" s="236"/>
      <c r="C8" s="222"/>
      <c r="D8" s="222"/>
      <c r="E8" s="240"/>
      <c r="F8" s="222"/>
      <c r="G8" s="222"/>
      <c r="H8" s="76" t="s">
        <v>22</v>
      </c>
      <c r="I8" s="76" t="s">
        <v>22</v>
      </c>
      <c r="J8" s="76" t="s">
        <v>22</v>
      </c>
      <c r="K8" s="76" t="s">
        <v>23</v>
      </c>
      <c r="L8" s="77" t="s">
        <v>22</v>
      </c>
      <c r="M8" s="126" t="s">
        <v>22</v>
      </c>
      <c r="N8" s="127" t="s">
        <v>24</v>
      </c>
      <c r="O8" s="127" t="s">
        <v>24</v>
      </c>
      <c r="P8" s="127" t="s">
        <v>24</v>
      </c>
      <c r="Q8" s="128" t="s">
        <v>25</v>
      </c>
      <c r="R8" s="128" t="s">
        <v>25</v>
      </c>
      <c r="S8" s="222"/>
      <c r="T8" s="232"/>
    </row>
    <row r="9" spans="1:20" ht="15" customHeight="1">
      <c r="A9" s="129">
        <v>1</v>
      </c>
      <c r="B9" s="129">
        <v>2</v>
      </c>
      <c r="C9" s="129">
        <v>3</v>
      </c>
      <c r="D9" s="129">
        <v>4</v>
      </c>
      <c r="E9" s="176">
        <v>5</v>
      </c>
      <c r="F9" s="129">
        <v>6</v>
      </c>
      <c r="G9" s="129">
        <v>7</v>
      </c>
      <c r="H9" s="129">
        <v>8</v>
      </c>
      <c r="I9" s="129">
        <v>9</v>
      </c>
      <c r="J9" s="129">
        <v>10</v>
      </c>
      <c r="K9" s="129">
        <v>11</v>
      </c>
      <c r="L9" s="130" t="s">
        <v>88</v>
      </c>
      <c r="M9" s="131" t="s">
        <v>89</v>
      </c>
      <c r="N9" s="129">
        <v>13</v>
      </c>
      <c r="O9" s="129">
        <v>14</v>
      </c>
      <c r="P9" s="129">
        <v>15</v>
      </c>
      <c r="Q9" s="129">
        <v>16</v>
      </c>
      <c r="R9" s="129">
        <v>17</v>
      </c>
      <c r="S9" s="129">
        <v>18</v>
      </c>
      <c r="T9" s="129">
        <v>19</v>
      </c>
    </row>
    <row r="10" spans="1:20" s="137" customFormat="1" ht="15" customHeight="1">
      <c r="A10" s="132"/>
      <c r="B10" s="133" t="s">
        <v>90</v>
      </c>
      <c r="C10" s="132"/>
      <c r="D10" s="132"/>
      <c r="E10" s="177"/>
      <c r="F10" s="132"/>
      <c r="G10" s="132"/>
      <c r="H10" s="132"/>
      <c r="I10" s="132"/>
      <c r="J10" s="132"/>
      <c r="K10" s="132"/>
      <c r="L10" s="134"/>
      <c r="M10" s="135"/>
      <c r="N10" s="132"/>
      <c r="O10" s="132"/>
      <c r="P10" s="132"/>
      <c r="Q10" s="132"/>
      <c r="R10" s="136"/>
      <c r="S10" s="136"/>
      <c r="T10" s="136"/>
    </row>
    <row r="11" spans="1:22" s="149" customFormat="1" ht="25.5">
      <c r="A11" s="132">
        <v>1</v>
      </c>
      <c r="B11" s="138" t="s">
        <v>91</v>
      </c>
      <c r="C11" s="93">
        <v>1967</v>
      </c>
      <c r="D11" s="93" t="s">
        <v>27</v>
      </c>
      <c r="E11" s="99" t="s">
        <v>31</v>
      </c>
      <c r="F11" s="93">
        <v>9</v>
      </c>
      <c r="G11" s="93">
        <v>1</v>
      </c>
      <c r="H11" s="139">
        <v>2297.88</v>
      </c>
      <c r="I11" s="139">
        <v>2022.88</v>
      </c>
      <c r="J11" s="139">
        <v>1484.62</v>
      </c>
      <c r="K11" s="140">
        <v>99</v>
      </c>
      <c r="L11" s="141">
        <v>412</v>
      </c>
      <c r="M11" s="142">
        <v>385</v>
      </c>
      <c r="N11" s="143">
        <v>339954</v>
      </c>
      <c r="O11" s="143">
        <v>322956.3</v>
      </c>
      <c r="P11" s="143">
        <v>16997.7</v>
      </c>
      <c r="Q11" s="144">
        <f aca="true" t="shared" si="0" ref="Q11:Q21">N11/I11</f>
        <v>168.05445701178516</v>
      </c>
      <c r="R11" s="145">
        <v>331.42</v>
      </c>
      <c r="S11" s="146" t="s">
        <v>29</v>
      </c>
      <c r="T11" s="147" t="s">
        <v>33</v>
      </c>
      <c r="U11" s="148">
        <f>P11*100/N11</f>
        <v>5</v>
      </c>
      <c r="V11" s="148">
        <f>O11*100/N11</f>
        <v>95</v>
      </c>
    </row>
    <row r="12" spans="1:22" s="149" customFormat="1" ht="25.5">
      <c r="A12" s="132">
        <v>2</v>
      </c>
      <c r="B12" s="138" t="s">
        <v>40</v>
      </c>
      <c r="C12" s="93">
        <v>1975</v>
      </c>
      <c r="D12" s="93" t="s">
        <v>27</v>
      </c>
      <c r="E12" s="99" t="s">
        <v>31</v>
      </c>
      <c r="F12" s="93">
        <v>3</v>
      </c>
      <c r="G12" s="93">
        <v>5</v>
      </c>
      <c r="H12" s="94">
        <v>3510.15</v>
      </c>
      <c r="I12" s="94">
        <v>3277.15</v>
      </c>
      <c r="J12" s="94">
        <v>1809.68</v>
      </c>
      <c r="K12" s="140">
        <v>139</v>
      </c>
      <c r="L12" s="141">
        <v>792</v>
      </c>
      <c r="M12" s="142">
        <v>638.4</v>
      </c>
      <c r="N12" s="143">
        <v>548918</v>
      </c>
      <c r="O12" s="143">
        <v>521472.1</v>
      </c>
      <c r="P12" s="143">
        <v>27445.9</v>
      </c>
      <c r="Q12" s="144">
        <f t="shared" si="0"/>
        <v>167.49858871275345</v>
      </c>
      <c r="R12" s="145">
        <v>180</v>
      </c>
      <c r="S12" s="146" t="s">
        <v>29</v>
      </c>
      <c r="T12" s="147" t="s">
        <v>33</v>
      </c>
      <c r="U12" s="148">
        <f aca="true" t="shared" si="1" ref="U12:U28">P12*100/N12</f>
        <v>5</v>
      </c>
      <c r="V12" s="148">
        <f aca="true" t="shared" si="2" ref="V12:V28">O12*100/N12</f>
        <v>95</v>
      </c>
    </row>
    <row r="13" spans="1:22" s="149" customFormat="1" ht="25.5">
      <c r="A13" s="132">
        <v>3</v>
      </c>
      <c r="B13" s="138" t="s">
        <v>34</v>
      </c>
      <c r="C13" s="93">
        <v>1980</v>
      </c>
      <c r="D13" s="93" t="s">
        <v>27</v>
      </c>
      <c r="E13" s="99" t="s">
        <v>31</v>
      </c>
      <c r="F13" s="93">
        <v>5</v>
      </c>
      <c r="G13" s="93">
        <v>6</v>
      </c>
      <c r="H13" s="94">
        <v>4375.9</v>
      </c>
      <c r="I13" s="94">
        <v>3860.5</v>
      </c>
      <c r="J13" s="94">
        <v>3467.4</v>
      </c>
      <c r="K13" s="140">
        <v>158</v>
      </c>
      <c r="L13" s="141">
        <v>1420</v>
      </c>
      <c r="M13" s="142">
        <v>1462</v>
      </c>
      <c r="N13" s="150">
        <v>1244364</v>
      </c>
      <c r="O13" s="150">
        <v>1182145.8</v>
      </c>
      <c r="P13" s="150">
        <v>62218.2</v>
      </c>
      <c r="Q13" s="144">
        <f t="shared" si="0"/>
        <v>322.33234037041836</v>
      </c>
      <c r="R13" s="145">
        <v>179.57</v>
      </c>
      <c r="S13" s="146" t="s">
        <v>29</v>
      </c>
      <c r="T13" s="147" t="s">
        <v>33</v>
      </c>
      <c r="U13" s="148">
        <f t="shared" si="1"/>
        <v>5</v>
      </c>
      <c r="V13" s="148">
        <f t="shared" si="2"/>
        <v>95</v>
      </c>
    </row>
    <row r="14" spans="1:22" s="149" customFormat="1" ht="25.5">
      <c r="A14" s="132">
        <v>4</v>
      </c>
      <c r="B14" s="138" t="s">
        <v>36</v>
      </c>
      <c r="C14" s="93">
        <v>1978</v>
      </c>
      <c r="D14" s="93" t="s">
        <v>27</v>
      </c>
      <c r="E14" s="99" t="s">
        <v>31</v>
      </c>
      <c r="F14" s="93">
        <v>4</v>
      </c>
      <c r="G14" s="93">
        <v>4</v>
      </c>
      <c r="H14" s="94">
        <v>3759.1</v>
      </c>
      <c r="I14" s="94">
        <v>3453.4</v>
      </c>
      <c r="J14" s="94">
        <v>3074.7</v>
      </c>
      <c r="K14" s="140">
        <v>126</v>
      </c>
      <c r="L14" s="141">
        <v>1217</v>
      </c>
      <c r="M14" s="142">
        <v>1247</v>
      </c>
      <c r="N14" s="150">
        <v>1004068</v>
      </c>
      <c r="O14" s="150">
        <v>953864.6</v>
      </c>
      <c r="P14" s="150">
        <v>50203.4</v>
      </c>
      <c r="Q14" s="144">
        <f t="shared" si="0"/>
        <v>290.7476689639196</v>
      </c>
      <c r="R14" s="145">
        <v>179.57</v>
      </c>
      <c r="S14" s="146" t="s">
        <v>29</v>
      </c>
      <c r="T14" s="147" t="s">
        <v>33</v>
      </c>
      <c r="U14" s="148">
        <f t="shared" si="1"/>
        <v>5</v>
      </c>
      <c r="V14" s="148">
        <f t="shared" si="2"/>
        <v>95</v>
      </c>
    </row>
    <row r="15" spans="1:22" s="159" customFormat="1" ht="25.5">
      <c r="A15" s="132">
        <v>5</v>
      </c>
      <c r="B15" s="151" t="s">
        <v>92</v>
      </c>
      <c r="C15" s="152">
        <v>1966</v>
      </c>
      <c r="D15" s="152" t="s">
        <v>27</v>
      </c>
      <c r="E15" s="178" t="s">
        <v>31</v>
      </c>
      <c r="F15" s="152">
        <v>5</v>
      </c>
      <c r="G15" s="152">
        <v>4</v>
      </c>
      <c r="H15" s="139">
        <v>3810.02</v>
      </c>
      <c r="I15" s="139">
        <v>3500.72</v>
      </c>
      <c r="J15" s="139">
        <v>2613.96</v>
      </c>
      <c r="K15" s="153">
        <v>169</v>
      </c>
      <c r="L15" s="142">
        <v>935</v>
      </c>
      <c r="M15" s="142">
        <v>853.2</v>
      </c>
      <c r="N15" s="150">
        <v>961292</v>
      </c>
      <c r="O15" s="150">
        <v>913227.4</v>
      </c>
      <c r="P15" s="150">
        <v>48064.60000000009</v>
      </c>
      <c r="Q15" s="154">
        <f t="shared" si="0"/>
        <v>274.5983683356567</v>
      </c>
      <c r="R15" s="155">
        <v>331</v>
      </c>
      <c r="S15" s="156" t="s">
        <v>29</v>
      </c>
      <c r="T15" s="157" t="s">
        <v>33</v>
      </c>
      <c r="U15" s="158">
        <f t="shared" si="1"/>
        <v>5.00000000000001</v>
      </c>
      <c r="V15" s="158">
        <f t="shared" si="2"/>
        <v>95</v>
      </c>
    </row>
    <row r="16" spans="1:22" s="159" customFormat="1" ht="25.5">
      <c r="A16" s="132">
        <v>6</v>
      </c>
      <c r="B16" s="151" t="s">
        <v>93</v>
      </c>
      <c r="C16" s="152">
        <v>1964</v>
      </c>
      <c r="D16" s="152" t="s">
        <v>27</v>
      </c>
      <c r="E16" s="178" t="s">
        <v>31</v>
      </c>
      <c r="F16" s="152">
        <v>5</v>
      </c>
      <c r="G16" s="152">
        <v>5</v>
      </c>
      <c r="H16" s="139">
        <v>4626.41</v>
      </c>
      <c r="I16" s="139">
        <v>4210.01</v>
      </c>
      <c r="J16" s="139">
        <v>3322.73</v>
      </c>
      <c r="K16" s="153">
        <v>211</v>
      </c>
      <c r="L16" s="142">
        <v>1117</v>
      </c>
      <c r="M16" s="142">
        <v>1155</v>
      </c>
      <c r="N16" s="150">
        <v>1041578</v>
      </c>
      <c r="O16" s="150">
        <v>989499.1</v>
      </c>
      <c r="P16" s="150">
        <v>52078.9</v>
      </c>
      <c r="Q16" s="154">
        <f t="shared" si="0"/>
        <v>247.405113051988</v>
      </c>
      <c r="R16" s="155">
        <v>331</v>
      </c>
      <c r="S16" s="156" t="s">
        <v>29</v>
      </c>
      <c r="T16" s="157" t="s">
        <v>33</v>
      </c>
      <c r="U16" s="158">
        <f t="shared" si="1"/>
        <v>5</v>
      </c>
      <c r="V16" s="158">
        <f t="shared" si="2"/>
        <v>95</v>
      </c>
    </row>
    <row r="17" spans="1:22" s="159" customFormat="1" ht="25.5">
      <c r="A17" s="132">
        <v>7</v>
      </c>
      <c r="B17" s="151" t="s">
        <v>94</v>
      </c>
      <c r="C17" s="152">
        <v>1963</v>
      </c>
      <c r="D17" s="152" t="s">
        <v>27</v>
      </c>
      <c r="E17" s="178" t="s">
        <v>31</v>
      </c>
      <c r="F17" s="152">
        <v>5</v>
      </c>
      <c r="G17" s="152">
        <v>5</v>
      </c>
      <c r="H17" s="139">
        <v>4558.2</v>
      </c>
      <c r="I17" s="139">
        <v>4148.2</v>
      </c>
      <c r="J17" s="139">
        <v>3433.8</v>
      </c>
      <c r="K17" s="153">
        <v>199</v>
      </c>
      <c r="L17" s="142">
        <v>1112</v>
      </c>
      <c r="M17" s="142">
        <v>1155</v>
      </c>
      <c r="N17" s="150">
        <v>1041578</v>
      </c>
      <c r="O17" s="150">
        <v>989499.1</v>
      </c>
      <c r="P17" s="150">
        <v>52078.9</v>
      </c>
      <c r="Q17" s="154">
        <f t="shared" si="0"/>
        <v>251.09155778409914</v>
      </c>
      <c r="R17" s="155">
        <v>331</v>
      </c>
      <c r="S17" s="156" t="s">
        <v>29</v>
      </c>
      <c r="T17" s="157" t="s">
        <v>33</v>
      </c>
      <c r="U17" s="158">
        <f t="shared" si="1"/>
        <v>5</v>
      </c>
      <c r="V17" s="158">
        <f t="shared" si="2"/>
        <v>95</v>
      </c>
    </row>
    <row r="18" spans="1:22" s="159" customFormat="1" ht="25.5">
      <c r="A18" s="132">
        <v>8</v>
      </c>
      <c r="B18" s="151" t="s">
        <v>95</v>
      </c>
      <c r="C18" s="152">
        <v>1965</v>
      </c>
      <c r="D18" s="152" t="s">
        <v>27</v>
      </c>
      <c r="E18" s="178" t="s">
        <v>31</v>
      </c>
      <c r="F18" s="152">
        <v>5</v>
      </c>
      <c r="G18" s="152">
        <v>6</v>
      </c>
      <c r="H18" s="139">
        <v>5854.54</v>
      </c>
      <c r="I18" s="139">
        <v>5330.69</v>
      </c>
      <c r="J18" s="139">
        <v>4357.04</v>
      </c>
      <c r="K18" s="153">
        <v>284</v>
      </c>
      <c r="L18" s="142">
        <v>1436</v>
      </c>
      <c r="M18" s="142">
        <v>1445</v>
      </c>
      <c r="N18" s="150">
        <v>1218140</v>
      </c>
      <c r="O18" s="150">
        <v>1157233</v>
      </c>
      <c r="P18" s="150">
        <v>60907</v>
      </c>
      <c r="Q18" s="154">
        <f t="shared" si="0"/>
        <v>228.51450750278107</v>
      </c>
      <c r="R18" s="155">
        <v>331</v>
      </c>
      <c r="S18" s="156" t="s">
        <v>29</v>
      </c>
      <c r="T18" s="157" t="s">
        <v>33</v>
      </c>
      <c r="U18" s="158">
        <f t="shared" si="1"/>
        <v>5</v>
      </c>
      <c r="V18" s="158">
        <f t="shared" si="2"/>
        <v>95</v>
      </c>
    </row>
    <row r="19" spans="1:22" s="159" customFormat="1" ht="25.5">
      <c r="A19" s="132">
        <v>9</v>
      </c>
      <c r="B19" s="151" t="s">
        <v>96</v>
      </c>
      <c r="C19" s="152">
        <v>1982</v>
      </c>
      <c r="D19" s="152" t="s">
        <v>27</v>
      </c>
      <c r="E19" s="178" t="s">
        <v>31</v>
      </c>
      <c r="F19" s="152">
        <v>9</v>
      </c>
      <c r="G19" s="152">
        <v>2</v>
      </c>
      <c r="H19" s="139">
        <v>3775.2</v>
      </c>
      <c r="I19" s="139">
        <v>3325</v>
      </c>
      <c r="J19" s="139">
        <v>2329.7</v>
      </c>
      <c r="K19" s="153">
        <v>173</v>
      </c>
      <c r="L19" s="142">
        <v>676</v>
      </c>
      <c r="M19" s="142">
        <f>L19</f>
        <v>676</v>
      </c>
      <c r="N19" s="150">
        <v>519910</v>
      </c>
      <c r="O19" s="150">
        <v>493914.5</v>
      </c>
      <c r="P19" s="150">
        <v>25995.5</v>
      </c>
      <c r="Q19" s="154">
        <f t="shared" si="0"/>
        <v>156.36390977443608</v>
      </c>
      <c r="R19" s="155">
        <v>165.23</v>
      </c>
      <c r="S19" s="156" t="s">
        <v>29</v>
      </c>
      <c r="T19" s="157" t="s">
        <v>33</v>
      </c>
      <c r="U19" s="158">
        <f t="shared" si="1"/>
        <v>5</v>
      </c>
      <c r="V19" s="158">
        <f t="shared" si="2"/>
        <v>95</v>
      </c>
    </row>
    <row r="20" spans="1:22" s="159" customFormat="1" ht="25.5">
      <c r="A20" s="132">
        <v>10</v>
      </c>
      <c r="B20" s="151" t="s">
        <v>97</v>
      </c>
      <c r="C20" s="152">
        <v>1987</v>
      </c>
      <c r="D20" s="152" t="s">
        <v>27</v>
      </c>
      <c r="E20" s="178" t="s">
        <v>31</v>
      </c>
      <c r="F20" s="152">
        <v>7</v>
      </c>
      <c r="G20" s="152">
        <v>4</v>
      </c>
      <c r="H20" s="160">
        <v>6987.2</v>
      </c>
      <c r="I20" s="139">
        <v>5690.5</v>
      </c>
      <c r="J20" s="139">
        <v>4153</v>
      </c>
      <c r="K20" s="153">
        <v>262</v>
      </c>
      <c r="L20" s="142">
        <v>1834</v>
      </c>
      <c r="M20" s="142">
        <v>1391.6</v>
      </c>
      <c r="N20" s="150">
        <v>1380647</v>
      </c>
      <c r="O20" s="150">
        <v>1311614.65</v>
      </c>
      <c r="P20" s="150">
        <v>69032.35</v>
      </c>
      <c r="Q20" s="154">
        <f t="shared" si="0"/>
        <v>242.62314383621825</v>
      </c>
      <c r="R20" s="155">
        <v>165</v>
      </c>
      <c r="S20" s="156" t="s">
        <v>29</v>
      </c>
      <c r="T20" s="157" t="s">
        <v>33</v>
      </c>
      <c r="U20" s="158">
        <f t="shared" si="1"/>
        <v>5.000000000000001</v>
      </c>
      <c r="V20" s="158">
        <f t="shared" si="2"/>
        <v>94.99999999999999</v>
      </c>
    </row>
    <row r="21" spans="1:22" s="159" customFormat="1" ht="25.5">
      <c r="A21" s="132">
        <v>11</v>
      </c>
      <c r="B21" s="151" t="s">
        <v>98</v>
      </c>
      <c r="C21" s="152">
        <v>1971</v>
      </c>
      <c r="D21" s="152" t="s">
        <v>27</v>
      </c>
      <c r="E21" s="178" t="s">
        <v>31</v>
      </c>
      <c r="F21" s="152">
        <v>5</v>
      </c>
      <c r="G21" s="152">
        <v>6</v>
      </c>
      <c r="H21" s="161">
        <v>8800.2</v>
      </c>
      <c r="I21" s="139">
        <v>5323.2</v>
      </c>
      <c r="J21" s="139">
        <v>4553.37</v>
      </c>
      <c r="K21" s="153">
        <v>262</v>
      </c>
      <c r="L21" s="142">
        <v>1695</v>
      </c>
      <c r="M21" s="142">
        <v>1656</v>
      </c>
      <c r="N21" s="150">
        <v>1352628</v>
      </c>
      <c r="O21" s="150">
        <v>1284996.6</v>
      </c>
      <c r="P21" s="150">
        <v>67631.4</v>
      </c>
      <c r="Q21" s="154">
        <f t="shared" si="0"/>
        <v>254.1005410279531</v>
      </c>
      <c r="R21" s="155">
        <v>180</v>
      </c>
      <c r="S21" s="156" t="s">
        <v>29</v>
      </c>
      <c r="T21" s="157" t="s">
        <v>33</v>
      </c>
      <c r="U21" s="158">
        <f t="shared" si="1"/>
        <v>4.999999999999999</v>
      </c>
      <c r="V21" s="158">
        <f t="shared" si="2"/>
        <v>95.00000000000001</v>
      </c>
    </row>
    <row r="22" spans="1:22" s="189" customFormat="1" ht="11.25">
      <c r="A22" s="179"/>
      <c r="B22" s="182" t="s">
        <v>99</v>
      </c>
      <c r="C22" s="183"/>
      <c r="D22" s="179"/>
      <c r="E22" s="179"/>
      <c r="F22" s="179"/>
      <c r="G22" s="179"/>
      <c r="H22" s="184">
        <f aca="true" t="shared" si="3" ref="H22:P22">SUM(H11:H21)</f>
        <v>52354.79999999999</v>
      </c>
      <c r="I22" s="184">
        <f t="shared" si="3"/>
        <v>44142.25</v>
      </c>
      <c r="J22" s="184">
        <f t="shared" si="3"/>
        <v>34600</v>
      </c>
      <c r="K22" s="185">
        <f t="shared" si="3"/>
        <v>2082</v>
      </c>
      <c r="L22" s="184">
        <f t="shared" si="3"/>
        <v>12646</v>
      </c>
      <c r="M22" s="184">
        <f t="shared" si="3"/>
        <v>12064.2</v>
      </c>
      <c r="N22" s="184">
        <f t="shared" si="3"/>
        <v>10653077</v>
      </c>
      <c r="O22" s="184">
        <f t="shared" si="3"/>
        <v>10120423.149999999</v>
      </c>
      <c r="P22" s="184">
        <f t="shared" si="3"/>
        <v>532653.8500000001</v>
      </c>
      <c r="Q22" s="186"/>
      <c r="R22" s="187"/>
      <c r="S22" s="183"/>
      <c r="T22" s="183"/>
      <c r="U22" s="188">
        <f t="shared" si="1"/>
        <v>5.000000000000001</v>
      </c>
      <c r="V22" s="188">
        <f t="shared" si="2"/>
        <v>94.99999999999999</v>
      </c>
    </row>
    <row r="23" spans="1:22" s="159" customFormat="1" ht="12.75">
      <c r="A23" s="168"/>
      <c r="B23" s="163" t="s">
        <v>100</v>
      </c>
      <c r="C23" s="157"/>
      <c r="D23" s="168"/>
      <c r="E23" s="180"/>
      <c r="F23" s="168"/>
      <c r="G23" s="168"/>
      <c r="H23" s="168"/>
      <c r="I23" s="168"/>
      <c r="J23" s="168"/>
      <c r="K23" s="154"/>
      <c r="L23" s="142"/>
      <c r="M23" s="142"/>
      <c r="N23" s="150"/>
      <c r="O23" s="150"/>
      <c r="P23" s="150"/>
      <c r="Q23" s="154"/>
      <c r="R23" s="155"/>
      <c r="S23" s="157"/>
      <c r="T23" s="157"/>
      <c r="U23" s="158"/>
      <c r="V23" s="158"/>
    </row>
    <row r="24" spans="1:22" s="159" customFormat="1" ht="22.5">
      <c r="A24" s="168">
        <v>1</v>
      </c>
      <c r="B24" s="151" t="s">
        <v>101</v>
      </c>
      <c r="C24" s="152">
        <v>1957</v>
      </c>
      <c r="D24" s="152" t="s">
        <v>27</v>
      </c>
      <c r="E24" s="178" t="s">
        <v>31</v>
      </c>
      <c r="F24" s="152">
        <v>3</v>
      </c>
      <c r="G24" s="152">
        <v>3</v>
      </c>
      <c r="H24" s="139">
        <v>1936.56</v>
      </c>
      <c r="I24" s="139">
        <v>1773.56</v>
      </c>
      <c r="J24" s="139">
        <v>1246.86</v>
      </c>
      <c r="K24" s="153">
        <v>58</v>
      </c>
      <c r="L24" s="142">
        <v>647</v>
      </c>
      <c r="M24" s="142">
        <v>904</v>
      </c>
      <c r="N24" s="150">
        <v>1154421</v>
      </c>
      <c r="O24" s="150">
        <v>1096699.95</v>
      </c>
      <c r="P24" s="150">
        <v>57721.05</v>
      </c>
      <c r="Q24" s="154">
        <f>N24/I24</f>
        <v>650.9060871918628</v>
      </c>
      <c r="R24" s="155">
        <v>331.42</v>
      </c>
      <c r="S24" s="156" t="s">
        <v>29</v>
      </c>
      <c r="T24" s="157" t="s">
        <v>33</v>
      </c>
      <c r="U24" s="158">
        <f t="shared" si="1"/>
        <v>5</v>
      </c>
      <c r="V24" s="158">
        <f t="shared" si="2"/>
        <v>95</v>
      </c>
    </row>
    <row r="25" spans="1:22" s="159" customFormat="1" ht="22.5">
      <c r="A25" s="168">
        <v>2</v>
      </c>
      <c r="B25" s="151" t="s">
        <v>102</v>
      </c>
      <c r="C25" s="152">
        <v>1960</v>
      </c>
      <c r="D25" s="152" t="s">
        <v>27</v>
      </c>
      <c r="E25" s="178" t="s">
        <v>31</v>
      </c>
      <c r="F25" s="152">
        <v>3</v>
      </c>
      <c r="G25" s="152">
        <v>3</v>
      </c>
      <c r="H25" s="139">
        <v>1660.2</v>
      </c>
      <c r="I25" s="139">
        <v>1517.7</v>
      </c>
      <c r="J25" s="139">
        <v>1005.43</v>
      </c>
      <c r="K25" s="153">
        <v>79</v>
      </c>
      <c r="L25" s="142">
        <v>857</v>
      </c>
      <c r="M25" s="142">
        <f>L25</f>
        <v>857</v>
      </c>
      <c r="N25" s="150">
        <v>1070998</v>
      </c>
      <c r="O25" s="150">
        <v>1017448.1</v>
      </c>
      <c r="P25" s="150">
        <v>53549.9</v>
      </c>
      <c r="Q25" s="154">
        <f>N25/I25</f>
        <v>705.6717401330961</v>
      </c>
      <c r="R25" s="155">
        <v>331.42</v>
      </c>
      <c r="S25" s="156" t="s">
        <v>29</v>
      </c>
      <c r="T25" s="157" t="s">
        <v>33</v>
      </c>
      <c r="U25" s="158">
        <f t="shared" si="1"/>
        <v>5</v>
      </c>
      <c r="V25" s="158">
        <f t="shared" si="2"/>
        <v>95</v>
      </c>
    </row>
    <row r="26" spans="1:22" s="159" customFormat="1" ht="22.5">
      <c r="A26" s="168">
        <v>3</v>
      </c>
      <c r="B26" s="151" t="s">
        <v>69</v>
      </c>
      <c r="C26" s="152">
        <v>1956</v>
      </c>
      <c r="D26" s="152" t="s">
        <v>27</v>
      </c>
      <c r="E26" s="178" t="s">
        <v>31</v>
      </c>
      <c r="F26" s="152">
        <v>3</v>
      </c>
      <c r="G26" s="152">
        <v>4</v>
      </c>
      <c r="H26" s="139">
        <v>2339.63</v>
      </c>
      <c r="I26" s="139">
        <v>2091.63</v>
      </c>
      <c r="J26" s="139">
        <v>1327.56</v>
      </c>
      <c r="K26" s="153">
        <v>60</v>
      </c>
      <c r="L26" s="142">
        <v>929</v>
      </c>
      <c r="M26" s="142">
        <v>939</v>
      </c>
      <c r="N26" s="150">
        <v>1112235</v>
      </c>
      <c r="O26" s="150">
        <v>1056623.25</v>
      </c>
      <c r="P26" s="150">
        <v>55611.75</v>
      </c>
      <c r="Q26" s="154">
        <f>N26/I26</f>
        <v>531.7551383370864</v>
      </c>
      <c r="R26" s="155">
        <v>331.42</v>
      </c>
      <c r="S26" s="156" t="s">
        <v>29</v>
      </c>
      <c r="T26" s="157" t="s">
        <v>33</v>
      </c>
      <c r="U26" s="158">
        <f t="shared" si="1"/>
        <v>5</v>
      </c>
      <c r="V26" s="158">
        <f t="shared" si="2"/>
        <v>95</v>
      </c>
    </row>
    <row r="27" spans="1:22" s="159" customFormat="1" ht="25.5">
      <c r="A27" s="168">
        <v>4</v>
      </c>
      <c r="B27" s="151" t="s">
        <v>103</v>
      </c>
      <c r="C27" s="169">
        <v>1962</v>
      </c>
      <c r="D27" s="152" t="s">
        <v>27</v>
      </c>
      <c r="E27" s="178" t="s">
        <v>31</v>
      </c>
      <c r="F27" s="168">
        <v>3</v>
      </c>
      <c r="G27" s="168">
        <v>3</v>
      </c>
      <c r="H27" s="170">
        <v>1644.9</v>
      </c>
      <c r="I27" s="170">
        <v>1507.9</v>
      </c>
      <c r="J27" s="168">
        <v>1095.14</v>
      </c>
      <c r="K27" s="154">
        <v>95</v>
      </c>
      <c r="L27" s="142">
        <v>857</v>
      </c>
      <c r="M27" s="142">
        <v>767.2</v>
      </c>
      <c r="N27" s="150">
        <v>929246</v>
      </c>
      <c r="O27" s="150">
        <v>882783.7</v>
      </c>
      <c r="P27" s="150">
        <v>46462.3</v>
      </c>
      <c r="Q27" s="154">
        <f>N27/I27</f>
        <v>616.25174083162</v>
      </c>
      <c r="R27" s="155">
        <v>331</v>
      </c>
      <c r="S27" s="156" t="s">
        <v>29</v>
      </c>
      <c r="T27" s="157" t="s">
        <v>33</v>
      </c>
      <c r="U27" s="158">
        <f t="shared" si="1"/>
        <v>5</v>
      </c>
      <c r="V27" s="158">
        <f t="shared" si="2"/>
        <v>95</v>
      </c>
    </row>
    <row r="28" spans="1:22" s="159" customFormat="1" ht="25.5">
      <c r="A28" s="168">
        <v>5</v>
      </c>
      <c r="B28" s="151" t="s">
        <v>104</v>
      </c>
      <c r="C28" s="169">
        <v>1960</v>
      </c>
      <c r="D28" s="152" t="s">
        <v>27</v>
      </c>
      <c r="E28" s="178" t="s">
        <v>31</v>
      </c>
      <c r="F28" s="168">
        <v>3</v>
      </c>
      <c r="G28" s="168">
        <v>2</v>
      </c>
      <c r="H28" s="170">
        <v>1054.19</v>
      </c>
      <c r="I28" s="170">
        <v>951.19</v>
      </c>
      <c r="J28" s="168">
        <v>746.91</v>
      </c>
      <c r="K28" s="154">
        <v>37</v>
      </c>
      <c r="L28" s="142">
        <v>551</v>
      </c>
      <c r="M28" s="142">
        <v>546.4</v>
      </c>
      <c r="N28" s="150">
        <v>626816</v>
      </c>
      <c r="O28" s="150">
        <v>595475.2</v>
      </c>
      <c r="P28" s="150">
        <v>31340.8</v>
      </c>
      <c r="Q28" s="154">
        <f>N28/I28</f>
        <v>658.9808555598776</v>
      </c>
      <c r="R28" s="155">
        <v>331</v>
      </c>
      <c r="S28" s="156" t="s">
        <v>29</v>
      </c>
      <c r="T28" s="157" t="s">
        <v>33</v>
      </c>
      <c r="U28" s="158">
        <f t="shared" si="1"/>
        <v>5</v>
      </c>
      <c r="V28" s="158">
        <f t="shared" si="2"/>
        <v>94.99999999999999</v>
      </c>
    </row>
    <row r="29" spans="1:22" s="167" customFormat="1" ht="12.75">
      <c r="A29" s="162"/>
      <c r="B29" s="163" t="s">
        <v>105</v>
      </c>
      <c r="C29" s="164"/>
      <c r="D29" s="162"/>
      <c r="E29" s="179"/>
      <c r="F29" s="162"/>
      <c r="G29" s="162"/>
      <c r="H29" s="165">
        <f aca="true" t="shared" si="4" ref="H29:P29">SUM(H24:H28)</f>
        <v>8635.480000000001</v>
      </c>
      <c r="I29" s="165">
        <f t="shared" si="4"/>
        <v>7841.980000000001</v>
      </c>
      <c r="J29" s="165">
        <f t="shared" si="4"/>
        <v>5421.9</v>
      </c>
      <c r="K29" s="166">
        <f t="shared" si="4"/>
        <v>329</v>
      </c>
      <c r="L29" s="165">
        <f t="shared" si="4"/>
        <v>3841</v>
      </c>
      <c r="M29" s="165">
        <f t="shared" si="4"/>
        <v>4013.6</v>
      </c>
      <c r="N29" s="191">
        <f t="shared" si="4"/>
        <v>4893716</v>
      </c>
      <c r="O29" s="191">
        <f t="shared" si="4"/>
        <v>4649030.2</v>
      </c>
      <c r="P29" s="191">
        <f t="shared" si="4"/>
        <v>244685.8</v>
      </c>
      <c r="Q29" s="162"/>
      <c r="R29" s="162"/>
      <c r="S29" s="164"/>
      <c r="T29" s="164"/>
      <c r="U29" s="158">
        <f>P29*100/N29</f>
        <v>5</v>
      </c>
      <c r="V29" s="158">
        <f>O29*100/N29</f>
        <v>95</v>
      </c>
    </row>
    <row r="30" spans="1:22" s="173" customFormat="1" ht="25.5">
      <c r="A30" s="171"/>
      <c r="B30" s="174" t="s">
        <v>106</v>
      </c>
      <c r="C30" s="174"/>
      <c r="D30" s="174"/>
      <c r="E30" s="181"/>
      <c r="F30" s="174"/>
      <c r="G30" s="174"/>
      <c r="H30" s="190">
        <f>H22+H29</f>
        <v>60990.27999999999</v>
      </c>
      <c r="I30" s="190">
        <f aca="true" t="shared" si="5" ref="I30:P30">I22+I29</f>
        <v>51984.23</v>
      </c>
      <c r="J30" s="190">
        <f t="shared" si="5"/>
        <v>40021.9</v>
      </c>
      <c r="K30" s="190">
        <f t="shared" si="5"/>
        <v>2411</v>
      </c>
      <c r="L30" s="190">
        <f t="shared" si="5"/>
        <v>16487</v>
      </c>
      <c r="M30" s="190">
        <f t="shared" si="5"/>
        <v>16077.800000000001</v>
      </c>
      <c r="N30" s="190">
        <f t="shared" si="5"/>
        <v>15546793</v>
      </c>
      <c r="O30" s="190">
        <f t="shared" si="5"/>
        <v>14769453.349999998</v>
      </c>
      <c r="P30" s="190">
        <f t="shared" si="5"/>
        <v>777339.6500000001</v>
      </c>
      <c r="Q30" s="171"/>
      <c r="R30" s="171"/>
      <c r="S30" s="172"/>
      <c r="T30" s="172"/>
      <c r="U30" s="148">
        <f>P30*100/N30</f>
        <v>5.000000000000001</v>
      </c>
      <c r="V30" s="148">
        <f>O30*100/N30</f>
        <v>94.99999999999999</v>
      </c>
    </row>
    <row r="31" spans="2:14" ht="12.75">
      <c r="B31" s="111"/>
      <c r="C31" s="97"/>
      <c r="D31" s="97"/>
      <c r="E31" s="101"/>
      <c r="F31" s="97"/>
      <c r="G31" s="97"/>
      <c r="H31" s="97"/>
      <c r="I31" s="97"/>
      <c r="J31" s="97"/>
      <c r="K31" s="97"/>
      <c r="L31" s="97"/>
      <c r="M31" s="175"/>
      <c r="N31" s="97"/>
    </row>
    <row r="32" spans="2:14" ht="12.75">
      <c r="B32" s="111"/>
      <c r="C32" s="97"/>
      <c r="D32" s="97"/>
      <c r="E32" s="101"/>
      <c r="F32" s="97"/>
      <c r="G32" s="97"/>
      <c r="H32" s="97"/>
      <c r="I32" s="97"/>
      <c r="J32" s="97"/>
      <c r="K32" s="97"/>
      <c r="L32" s="97"/>
      <c r="M32" s="175"/>
      <c r="N32" s="97"/>
    </row>
    <row r="33" spans="2:14" ht="12.75">
      <c r="B33" s="111"/>
      <c r="C33" s="97"/>
      <c r="D33" s="97"/>
      <c r="E33" s="101"/>
      <c r="F33" s="97"/>
      <c r="G33" s="97"/>
      <c r="H33" s="97"/>
      <c r="I33" s="97"/>
      <c r="J33" s="97"/>
      <c r="K33" s="97"/>
      <c r="L33" s="97"/>
      <c r="M33" s="175"/>
      <c r="N33" s="97"/>
    </row>
    <row r="34" spans="2:14" ht="12.75">
      <c r="B34" s="111"/>
      <c r="C34" s="97"/>
      <c r="D34" s="97"/>
      <c r="E34" s="101"/>
      <c r="F34" s="97"/>
      <c r="G34" s="97"/>
      <c r="H34" s="97"/>
      <c r="I34" s="97"/>
      <c r="J34" s="97"/>
      <c r="K34" s="97"/>
      <c r="L34" s="97"/>
      <c r="M34" s="175"/>
      <c r="N34" s="97"/>
    </row>
    <row r="35" spans="2:14" ht="12.75">
      <c r="B35" s="111"/>
      <c r="C35" s="97"/>
      <c r="D35" s="97"/>
      <c r="E35" s="101"/>
      <c r="F35" s="97"/>
      <c r="G35" s="97"/>
      <c r="H35" s="97"/>
      <c r="I35" s="97"/>
      <c r="J35" s="97"/>
      <c r="K35" s="97"/>
      <c r="L35" s="97"/>
      <c r="M35" s="175"/>
      <c r="N35" s="97"/>
    </row>
  </sheetData>
  <sheetProtection/>
  <mergeCells count="22">
    <mergeCell ref="G5:G8"/>
    <mergeCell ref="H5:H7"/>
    <mergeCell ref="Q5:Q7"/>
    <mergeCell ref="R5:R7"/>
    <mergeCell ref="A1:Q1"/>
    <mergeCell ref="A2:Q2"/>
    <mergeCell ref="A3:R3"/>
    <mergeCell ref="A5:A8"/>
    <mergeCell ref="B5:B8"/>
    <mergeCell ref="C5:D5"/>
    <mergeCell ref="E5:E8"/>
    <mergeCell ref="F5:F8"/>
    <mergeCell ref="S5:S8"/>
    <mergeCell ref="T5:T8"/>
    <mergeCell ref="C6:C8"/>
    <mergeCell ref="D6:D8"/>
    <mergeCell ref="N6:N7"/>
    <mergeCell ref="O6:P6"/>
    <mergeCell ref="I5:J6"/>
    <mergeCell ref="K5:K7"/>
    <mergeCell ref="L5:M6"/>
    <mergeCell ref="N5:P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5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5.140625" style="47" customWidth="1"/>
    <col min="2" max="2" width="20.00390625" style="48" customWidth="1"/>
    <col min="3" max="3" width="12.00390625" style="48" hidden="1" customWidth="1"/>
    <col min="4" max="4" width="10.8515625" style="48" hidden="1" customWidth="1"/>
    <col min="5" max="5" width="13.140625" style="48" hidden="1" customWidth="1"/>
    <col min="6" max="7" width="10.28125" style="48" hidden="1" customWidth="1"/>
    <col min="8" max="8" width="12.140625" style="48" hidden="1" customWidth="1"/>
    <col min="9" max="9" width="12.421875" style="48" hidden="1" customWidth="1"/>
    <col min="10" max="10" width="12.7109375" style="48" hidden="1" customWidth="1"/>
    <col min="11" max="11" width="11.8515625" style="48" hidden="1" customWidth="1"/>
    <col min="12" max="12" width="17.140625" style="48" customWidth="1"/>
    <col min="13" max="13" width="13.28125" style="48" customWidth="1"/>
    <col min="14" max="14" width="12.140625" style="48" customWidth="1"/>
    <col min="15" max="15" width="12.7109375" style="48" customWidth="1"/>
    <col min="16" max="16" width="9.28125" style="48" customWidth="1"/>
    <col min="17" max="17" width="12.7109375" style="48" customWidth="1"/>
    <col min="18" max="18" width="8.57421875" style="48" hidden="1" customWidth="1"/>
    <col min="19" max="19" width="10.421875" style="48" hidden="1" customWidth="1"/>
    <col min="20" max="20" width="14.421875" style="48" customWidth="1"/>
    <col min="21" max="21" width="14.140625" style="48" hidden="1" customWidth="1"/>
    <col min="22" max="22" width="11.57421875" style="48" hidden="1" customWidth="1"/>
    <col min="23" max="23" width="14.7109375" style="48" hidden="1" customWidth="1"/>
    <col min="24" max="24" width="13.140625" style="48" hidden="1" customWidth="1"/>
    <col min="25" max="25" width="12.28125" style="48" customWidth="1"/>
    <col min="26" max="26" width="11.421875" style="48" customWidth="1"/>
    <col min="27" max="16384" width="9.140625" style="48" customWidth="1"/>
  </cols>
  <sheetData>
    <row r="1" spans="1:18" ht="18.75">
      <c r="A1" s="273" t="s">
        <v>58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</row>
    <row r="2" spans="1:18" ht="33.75" customHeight="1">
      <c r="A2" s="274" t="s">
        <v>59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</row>
    <row r="3" spans="1:18" ht="15.7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4" s="49" customFormat="1" ht="11.25">
      <c r="A4" s="50"/>
    </row>
    <row r="5" spans="1:20" ht="15.75" customHeight="1">
      <c r="A5" s="275" t="s">
        <v>1</v>
      </c>
      <c r="B5" s="275" t="s">
        <v>2</v>
      </c>
      <c r="C5" s="278" t="s">
        <v>3</v>
      </c>
      <c r="D5" s="278"/>
      <c r="E5" s="254" t="s">
        <v>60</v>
      </c>
      <c r="F5" s="254" t="s">
        <v>5</v>
      </c>
      <c r="G5" s="254" t="s">
        <v>6</v>
      </c>
      <c r="H5" s="254" t="s">
        <v>7</v>
      </c>
      <c r="I5" s="263" t="s">
        <v>8</v>
      </c>
      <c r="J5" s="264"/>
      <c r="K5" s="254" t="s">
        <v>61</v>
      </c>
      <c r="L5" s="267" t="s">
        <v>62</v>
      </c>
      <c r="M5" s="270" t="s">
        <v>11</v>
      </c>
      <c r="N5" s="271"/>
      <c r="O5" s="271"/>
      <c r="P5" s="271"/>
      <c r="Q5" s="272"/>
      <c r="R5" s="257" t="s">
        <v>12</v>
      </c>
      <c r="S5" s="253" t="s">
        <v>13</v>
      </c>
      <c r="T5" s="254" t="s">
        <v>14</v>
      </c>
    </row>
    <row r="6" spans="1:20" ht="19.5" customHeight="1">
      <c r="A6" s="276"/>
      <c r="B6" s="276"/>
      <c r="C6" s="254" t="s">
        <v>16</v>
      </c>
      <c r="D6" s="257" t="s">
        <v>108</v>
      </c>
      <c r="E6" s="255"/>
      <c r="F6" s="255"/>
      <c r="G6" s="255"/>
      <c r="H6" s="255"/>
      <c r="I6" s="265"/>
      <c r="J6" s="266"/>
      <c r="K6" s="255"/>
      <c r="L6" s="268"/>
      <c r="M6" s="254" t="s">
        <v>17</v>
      </c>
      <c r="N6" s="260" t="s">
        <v>63</v>
      </c>
      <c r="O6" s="261"/>
      <c r="P6" s="261"/>
      <c r="Q6" s="262"/>
      <c r="R6" s="258"/>
      <c r="S6" s="253"/>
      <c r="T6" s="255"/>
    </row>
    <row r="7" spans="1:20" ht="237" customHeight="1">
      <c r="A7" s="276"/>
      <c r="B7" s="276"/>
      <c r="C7" s="255"/>
      <c r="D7" s="258"/>
      <c r="E7" s="255"/>
      <c r="F7" s="255"/>
      <c r="G7" s="255"/>
      <c r="H7" s="256"/>
      <c r="I7" s="51" t="s">
        <v>17</v>
      </c>
      <c r="J7" s="51" t="s">
        <v>21</v>
      </c>
      <c r="K7" s="256"/>
      <c r="L7" s="268"/>
      <c r="M7" s="256"/>
      <c r="N7" s="52" t="s">
        <v>64</v>
      </c>
      <c r="O7" s="53" t="s">
        <v>65</v>
      </c>
      <c r="P7" s="53" t="s">
        <v>66</v>
      </c>
      <c r="Q7" s="54" t="s">
        <v>19</v>
      </c>
      <c r="R7" s="259"/>
      <c r="S7" s="253"/>
      <c r="T7" s="255"/>
    </row>
    <row r="8" spans="1:20" s="57" customFormat="1" ht="30.75" customHeight="1">
      <c r="A8" s="277"/>
      <c r="B8" s="277"/>
      <c r="C8" s="256"/>
      <c r="D8" s="259"/>
      <c r="E8" s="256"/>
      <c r="F8" s="256"/>
      <c r="G8" s="256"/>
      <c r="H8" s="55" t="s">
        <v>22</v>
      </c>
      <c r="I8" s="55" t="s">
        <v>22</v>
      </c>
      <c r="J8" s="55" t="s">
        <v>22</v>
      </c>
      <c r="K8" s="55" t="s">
        <v>23</v>
      </c>
      <c r="L8" s="269"/>
      <c r="M8" s="55" t="s">
        <v>24</v>
      </c>
      <c r="N8" s="55" t="s">
        <v>24</v>
      </c>
      <c r="O8" s="55" t="s">
        <v>24</v>
      </c>
      <c r="P8" s="55" t="s">
        <v>24</v>
      </c>
      <c r="Q8" s="55" t="s">
        <v>24</v>
      </c>
      <c r="R8" s="56" t="s">
        <v>25</v>
      </c>
      <c r="S8" s="56" t="s">
        <v>25</v>
      </c>
      <c r="T8" s="256"/>
    </row>
    <row r="9" spans="1:20" s="62" customFormat="1" ht="23.25" customHeight="1">
      <c r="A9" s="56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  <c r="H9" s="56">
        <v>8</v>
      </c>
      <c r="I9" s="56">
        <v>9</v>
      </c>
      <c r="J9" s="56">
        <v>10</v>
      </c>
      <c r="K9" s="56">
        <v>11</v>
      </c>
      <c r="L9" s="56">
        <v>12</v>
      </c>
      <c r="M9" s="56">
        <v>13</v>
      </c>
      <c r="N9" s="56">
        <v>14</v>
      </c>
      <c r="O9" s="56">
        <v>15</v>
      </c>
      <c r="P9" s="56">
        <v>16</v>
      </c>
      <c r="Q9" s="56">
        <v>17</v>
      </c>
      <c r="R9" s="56">
        <v>18</v>
      </c>
      <c r="S9" s="56">
        <v>19</v>
      </c>
      <c r="T9" s="56">
        <v>20</v>
      </c>
    </row>
    <row r="10" spans="1:26" s="61" customFormat="1" ht="47.25">
      <c r="A10" s="58">
        <v>1</v>
      </c>
      <c r="B10" s="192" t="s">
        <v>91</v>
      </c>
      <c r="C10" s="58">
        <v>1967</v>
      </c>
      <c r="D10" s="58" t="s">
        <v>27</v>
      </c>
      <c r="E10" s="58" t="s">
        <v>31</v>
      </c>
      <c r="F10" s="58">
        <v>9</v>
      </c>
      <c r="G10" s="58">
        <v>1</v>
      </c>
      <c r="H10" s="58">
        <v>2297.88</v>
      </c>
      <c r="I10" s="58">
        <v>2003.88</v>
      </c>
      <c r="J10" s="58">
        <v>3871.64</v>
      </c>
      <c r="K10" s="58">
        <v>99</v>
      </c>
      <c r="L10" s="192" t="s">
        <v>37</v>
      </c>
      <c r="M10" s="59">
        <v>532320</v>
      </c>
      <c r="N10" s="63">
        <v>252852</v>
      </c>
      <c r="O10" s="63">
        <v>252852</v>
      </c>
      <c r="P10" s="63"/>
      <c r="Q10" s="63">
        <v>26616</v>
      </c>
      <c r="R10" s="193">
        <f>M10/I10</f>
        <v>265.6446493802024</v>
      </c>
      <c r="S10" s="60">
        <v>272.64</v>
      </c>
      <c r="T10" s="194">
        <v>41122</v>
      </c>
      <c r="U10" s="195">
        <f>Q10/M10*100</f>
        <v>5</v>
      </c>
      <c r="V10" s="196"/>
      <c r="W10" s="59"/>
      <c r="X10" s="197"/>
      <c r="Y10" s="197"/>
      <c r="Z10" s="197"/>
    </row>
    <row r="11" spans="1:26" s="62" customFormat="1" ht="30.75" customHeight="1">
      <c r="A11" s="55"/>
      <c r="B11" s="64" t="s">
        <v>75</v>
      </c>
      <c r="C11" s="55"/>
      <c r="D11" s="55"/>
      <c r="E11" s="55"/>
      <c r="F11" s="55"/>
      <c r="G11" s="55"/>
      <c r="H11" s="65">
        <f>SUM(H10:H10)</f>
        <v>2297.88</v>
      </c>
      <c r="I11" s="65">
        <f>SUM(I10:I10)</f>
        <v>2003.88</v>
      </c>
      <c r="J11" s="65">
        <f>SUM(J10:J10)</f>
        <v>3871.64</v>
      </c>
      <c r="K11" s="66">
        <f>SUM(K10:K10)</f>
        <v>99</v>
      </c>
      <c r="L11" s="67"/>
      <c r="M11" s="68">
        <f>SUM(M10:M10)</f>
        <v>532320</v>
      </c>
      <c r="N11" s="68">
        <f>SUM(N10:N10)</f>
        <v>252852</v>
      </c>
      <c r="O11" s="68">
        <f>SUM(O10:O10)</f>
        <v>252852</v>
      </c>
      <c r="P11" s="68">
        <f>SUM(P10:P10)</f>
        <v>0</v>
      </c>
      <c r="Q11" s="68">
        <f>SUM(Q10:Q10)</f>
        <v>26616</v>
      </c>
      <c r="R11" s="55"/>
      <c r="S11" s="55"/>
      <c r="T11" s="69"/>
      <c r="W11" s="198"/>
      <c r="X11" s="199"/>
      <c r="Y11" s="199"/>
      <c r="Z11" s="199"/>
    </row>
    <row r="12" spans="2:13" ht="15.75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2:13" ht="15.75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</row>
    <row r="14" spans="2:13" ht="15.75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spans="2:13" ht="15.75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</row>
  </sheetData>
  <sheetProtection/>
  <mergeCells count="21">
    <mergeCell ref="G5:G8"/>
    <mergeCell ref="M5:Q5"/>
    <mergeCell ref="R5:R7"/>
    <mergeCell ref="A1:R1"/>
    <mergeCell ref="A2:R2"/>
    <mergeCell ref="A3:R3"/>
    <mergeCell ref="A5:A8"/>
    <mergeCell ref="B5:B8"/>
    <mergeCell ref="C5:D5"/>
    <mergeCell ref="E5:E8"/>
    <mergeCell ref="F5:F8"/>
    <mergeCell ref="S5:S7"/>
    <mergeCell ref="T5:T8"/>
    <mergeCell ref="C6:C8"/>
    <mergeCell ref="D6:D8"/>
    <mergeCell ref="M6:M7"/>
    <mergeCell ref="N6:Q6"/>
    <mergeCell ref="H5:H7"/>
    <mergeCell ref="I5:J6"/>
    <mergeCell ref="K5:K7"/>
    <mergeCell ref="L5:L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К.</dc:creator>
  <cp:keywords/>
  <dc:description/>
  <cp:lastModifiedBy>kira</cp:lastModifiedBy>
  <cp:lastPrinted>2012-04-13T05:55:03Z</cp:lastPrinted>
  <dcterms:created xsi:type="dcterms:W3CDTF">2012-04-11T05:38:58Z</dcterms:created>
  <dcterms:modified xsi:type="dcterms:W3CDTF">2012-04-25T11:59:49Z</dcterms:modified>
  <cp:category/>
  <cp:version/>
  <cp:contentType/>
  <cp:contentStatus/>
</cp:coreProperties>
</file>